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2 - Akumulační nádrž B" sheetId="2" r:id="rId2"/>
    <sheet name="VRN, OST - Vedlejší rozp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02 - Akumulační nádrž B'!$C$87:$K$234</definedName>
    <definedName name="_xlnm.Print_Area" localSheetId="1">'SO 02 - Akumulační nádrž B'!$C$4:$J$39,'SO 02 - Akumulační nádrž B'!$C$45:$J$69,'SO 02 - Akumulační nádrž B'!$C$75:$K$234</definedName>
    <definedName name="_xlnm.Print_Titles" localSheetId="1">'SO 02 - Akumulační nádrž B'!$87:$87</definedName>
    <definedName name="_xlnm._FilterDatabase" localSheetId="2" hidden="1">'VRN, OST - Vedlejší rozpo...'!$C$84:$K$113</definedName>
    <definedName name="_xlnm.Print_Area" localSheetId="2">'VRN, OST - Vedlejší rozpo...'!$C$4:$J$39,'VRN, OST - Vedlejší rozpo...'!$C$45:$J$66,'VRN, OST - Vedlejší rozpo...'!$C$72:$K$113</definedName>
    <definedName name="_xlnm.Print_Titles" localSheetId="2">'VRN, OST - Vedlejší rozpo...'!$84:$84</definedName>
    <definedName name="_xlnm.Print_Area" localSheetId="3">'Seznam figur'!$C$4:$G$70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1" r="L50"/>
  <c r="AM50"/>
  <c r="AM49"/>
  <c r="L49"/>
  <c r="AM47"/>
  <c r="L47"/>
  <c r="L45"/>
  <c r="L44"/>
  <c i="2" r="J188"/>
  <c r="J229"/>
  <c r="J96"/>
  <c i="3" r="J102"/>
  <c i="2" r="J192"/>
  <c r="BK209"/>
  <c r="J206"/>
  <c r="J172"/>
  <c r="J113"/>
  <c r="J108"/>
  <c r="BK206"/>
  <c r="BK166"/>
  <c r="J173"/>
  <c r="J110"/>
  <c r="BK226"/>
  <c r="BK210"/>
  <c r="J197"/>
  <c r="J226"/>
  <c r="BK217"/>
  <c i="3" r="J88"/>
  <c r="J97"/>
  <c i="2" r="BK231"/>
  <c r="J217"/>
  <c r="BK110"/>
  <c r="J148"/>
  <c r="J115"/>
  <c r="BK96"/>
  <c i="3" r="BK112"/>
  <c i="2" r="BK207"/>
  <c r="J138"/>
  <c r="BK176"/>
  <c r="BK197"/>
  <c r="J120"/>
  <c i="3" r="BK104"/>
  <c i="2" r="J184"/>
  <c r="BK222"/>
  <c r="J212"/>
  <c r="BK124"/>
  <c r="J176"/>
  <c r="BK145"/>
  <c r="J195"/>
  <c r="J231"/>
  <c r="BK188"/>
  <c r="BK204"/>
  <c r="BK120"/>
  <c r="BK192"/>
  <c r="J194"/>
  <c r="BK195"/>
  <c r="J91"/>
  <c r="J168"/>
  <c i="3" r="BK97"/>
  <c i="2" r="J162"/>
  <c r="J207"/>
  <c r="BK174"/>
  <c r="BK154"/>
  <c r="J174"/>
  <c r="BK170"/>
  <c i="3" r="J110"/>
  <c i="2" r="J124"/>
  <c r="J199"/>
  <c r="BK108"/>
  <c i="3" r="BK91"/>
  <c i="2" r="BK212"/>
  <c r="J210"/>
  <c r="BK91"/>
  <c r="J154"/>
  <c r="J102"/>
  <c r="BK131"/>
  <c r="BK113"/>
  <c r="BK172"/>
  <c r="BK201"/>
  <c r="J131"/>
  <c r="J211"/>
  <c r="BK102"/>
  <c r="BK199"/>
  <c i="3" r="BK94"/>
  <c i="2" r="BK219"/>
  <c r="J201"/>
  <c i="1" r="AS54"/>
  <c i="2" r="J157"/>
  <c r="J166"/>
  <c i="3" r="BK107"/>
  <c i="2" r="BK194"/>
  <c i="3" r="J112"/>
  <c r="J107"/>
  <c i="2" r="J208"/>
  <c i="3" r="J94"/>
  <c i="2" r="BK184"/>
  <c r="BK142"/>
  <c i="3" r="BK102"/>
  <c i="2" r="BK186"/>
  <c i="3" r="BK110"/>
  <c i="2" r="J222"/>
  <c r="BK208"/>
  <c i="3" r="J104"/>
  <c i="2" r="BK162"/>
  <c i="3" r="J91"/>
  <c i="2" r="BK157"/>
  <c r="BK118"/>
  <c r="BK115"/>
  <c r="J209"/>
  <c r="BK173"/>
  <c r="BK138"/>
  <c r="J204"/>
  <c r="J118"/>
  <c r="J142"/>
  <c r="J145"/>
  <c i="3" r="BK88"/>
  <c i="2" r="BK229"/>
  <c r="BK148"/>
  <c r="J186"/>
  <c r="BK211"/>
  <c r="BK168"/>
  <c r="J170"/>
  <c r="J219"/>
  <c l="1" r="P90"/>
  <c r="P165"/>
  <c r="T90"/>
  <c r="T165"/>
  <c r="P225"/>
  <c r="P224"/>
  <c r="BK90"/>
  <c r="BK165"/>
  <c r="J165"/>
  <c r="J63"/>
  <c r="BK156"/>
  <c r="J156"/>
  <c r="J62"/>
  <c r="T183"/>
  <c r="R165"/>
  <c r="BK225"/>
  <c r="BK224"/>
  <c r="J224"/>
  <c r="J67"/>
  <c r="BK183"/>
  <c r="J183"/>
  <c r="J65"/>
  <c i="3" r="BK87"/>
  <c r="J87"/>
  <c r="J61"/>
  <c i="2" r="R156"/>
  <c r="R225"/>
  <c r="R224"/>
  <c i="3" r="P101"/>
  <c i="2" r="R90"/>
  <c r="T156"/>
  <c i="3" r="R87"/>
  <c r="R86"/>
  <c i="2" r="P183"/>
  <c i="3" r="T87"/>
  <c r="T86"/>
  <c i="2" r="P156"/>
  <c r="T225"/>
  <c r="T224"/>
  <c i="3" r="P87"/>
  <c r="P86"/>
  <c r="T101"/>
  <c r="R109"/>
  <c i="2" r="R183"/>
  <c i="3" r="BK101"/>
  <c r="J101"/>
  <c r="J63"/>
  <c r="R101"/>
  <c r="R100"/>
  <c r="BK109"/>
  <c r="J109"/>
  <c r="J65"/>
  <c r="P109"/>
  <c r="T109"/>
  <c i="2" r="BK221"/>
  <c r="J221"/>
  <c r="J66"/>
  <c r="BK175"/>
  <c r="J175"/>
  <c r="J64"/>
  <c i="3" r="BK106"/>
  <c r="J106"/>
  <c r="J64"/>
  <c r="F55"/>
  <c r="BE88"/>
  <c r="J79"/>
  <c r="BE107"/>
  <c r="BE91"/>
  <c r="BE94"/>
  <c r="BE110"/>
  <c r="BE112"/>
  <c i="2" r="J90"/>
  <c r="J61"/>
  <c i="3" r="BE97"/>
  <c i="2" r="J225"/>
  <c r="J68"/>
  <c i="3" r="E48"/>
  <c r="BE102"/>
  <c r="BE104"/>
  <c i="2" r="BE186"/>
  <c r="BE110"/>
  <c r="BE204"/>
  <c r="BE124"/>
  <c r="BE142"/>
  <c r="BE174"/>
  <c r="BE226"/>
  <c r="BE154"/>
  <c r="BE176"/>
  <c r="BE212"/>
  <c r="BE229"/>
  <c r="J52"/>
  <c r="F85"/>
  <c r="BE96"/>
  <c r="BE113"/>
  <c r="BE115"/>
  <c r="BE131"/>
  <c r="BE166"/>
  <c r="BE199"/>
  <c r="BE207"/>
  <c r="BE210"/>
  <c r="BE222"/>
  <c r="BE231"/>
  <c r="E48"/>
  <c r="BE118"/>
  <c r="BE148"/>
  <c r="BE168"/>
  <c r="BE192"/>
  <c r="BE201"/>
  <c r="BE219"/>
  <c r="BE102"/>
  <c r="BE173"/>
  <c r="BE197"/>
  <c r="BE211"/>
  <c r="BE145"/>
  <c r="BE162"/>
  <c r="BE209"/>
  <c r="BE120"/>
  <c r="BE138"/>
  <c r="BE157"/>
  <c r="BE172"/>
  <c r="BE184"/>
  <c r="BE194"/>
  <c r="BE206"/>
  <c r="BE91"/>
  <c r="BE108"/>
  <c r="BE170"/>
  <c r="BE195"/>
  <c r="BE217"/>
  <c r="BE208"/>
  <c r="BE188"/>
  <c r="F37"/>
  <c i="1" r="BD55"/>
  <c i="2" r="F34"/>
  <c i="1" r="BA55"/>
  <c i="3" r="J34"/>
  <c i="1" r="AW56"/>
  <c i="3" r="F37"/>
  <c i="1" r="BD56"/>
  <c i="2" r="F35"/>
  <c i="1" r="BB55"/>
  <c i="3" r="F34"/>
  <c i="1" r="BA56"/>
  <c i="2" r="F36"/>
  <c i="1" r="BC55"/>
  <c i="3" r="F35"/>
  <c i="1" r="BB56"/>
  <c i="3" r="F36"/>
  <c i="1" r="BC56"/>
  <c i="2" r="J34"/>
  <c i="1" r="AW55"/>
  <c i="3" l="1" r="T100"/>
  <c i="2" r="BK89"/>
  <c r="J89"/>
  <c r="J60"/>
  <c r="R89"/>
  <c r="R88"/>
  <c i="3" r="T85"/>
  <c r="P100"/>
  <c r="P85"/>
  <c i="1" r="AU56"/>
  <c i="2" r="T89"/>
  <c r="T88"/>
  <c i="3" r="R85"/>
  <c i="2" r="P89"/>
  <c r="P88"/>
  <c i="1" r="AU55"/>
  <c i="3" r="BK86"/>
  <c r="J86"/>
  <c r="J60"/>
  <c r="BK100"/>
  <c r="J100"/>
  <c r="J62"/>
  <c r="F33"/>
  <c i="1" r="AZ56"/>
  <c r="BA54"/>
  <c r="AW54"/>
  <c r="AK30"/>
  <c i="2" r="F33"/>
  <c i="1" r="AZ55"/>
  <c r="BB54"/>
  <c r="W31"/>
  <c r="BD54"/>
  <c r="W33"/>
  <c r="BC54"/>
  <c r="W32"/>
  <c i="2" r="J33"/>
  <c i="1" r="AV55"/>
  <c r="AT55"/>
  <c i="3" r="J33"/>
  <c i="1" r="AV56"/>
  <c r="AT56"/>
  <c i="3" l="1" r="BK85"/>
  <c r="J85"/>
  <c i="2" r="BK88"/>
  <c r="J88"/>
  <c i="1" r="AU54"/>
  <c i="3" r="J30"/>
  <c i="1" r="AG56"/>
  <c i="2" r="J30"/>
  <c i="1" r="AG55"/>
  <c r="AX54"/>
  <c r="W30"/>
  <c r="AZ54"/>
  <c r="AV54"/>
  <c r="AK29"/>
  <c r="AY54"/>
  <c i="3" l="1" r="J39"/>
  <c i="2" r="J39"/>
  <c i="3" r="J59"/>
  <c i="2" r="J59"/>
  <c i="1" r="AN55"/>
  <c r="AN56"/>
  <c r="AG54"/>
  <c r="AK26"/>
  <c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<sst xmlns="http://schemas.openxmlformats.org/spreadsheetml/2006/main">
  <si>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</si>
  <si>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</si>
  <si>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</si>
  <si>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</si>
  <si>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</si>
  <si>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{b8648d31-86ba-4892-b04e-95b098fa0236}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</si>
  <si>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</si>
  <si>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</si>
  <si>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</si>
  <si>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</si>
  <si>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</si>
  <si>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</si>
  <si>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</si>
  <si>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</si>
  <si>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</si>
  <si>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</si>
  <si>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</si>
  <si>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</si>
  <si>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</si>
  <si>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</si>
  <si>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</si>
  <si>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</si>
  <si>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</si>
  <si>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</si>
  <si>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</si>
  <si>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</si>
  <si>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</si>
  <si>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</si>
  <si>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</si>
  <si>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</si>
  <si>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</si>
  <si>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</si>
  <si>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</si>
  <si>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</si>
  <si>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</si>
  <si>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</si>
  <si>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</si>
  <si>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</si>
  <si>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</si>
  <si>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</si>
  <si>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</si>
  <si>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</si>
  <si>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</si>
  <si>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</si>
  <si>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</si>
  <si>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</si>
  <si>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</si>
  <si>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</si>
  <si>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</si>
  <si>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</si>
  <si>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</si>
  <si>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</si>
  <si>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</si>
  <si>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</si>
  <si>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</si>
  <si>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</si>
  <si>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</si>
  <si>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</si>
  <si>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</si>
  <si>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</si>
  <si>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</si>
  <si>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</si>
  <si>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</si>
  <si>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</si>
  <si>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</si>
  <si>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</si>
  <si>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</si>
  <si>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</si>
  <si>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</si>
  <si>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</si>
  <si>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</si>
  <si>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</si>
  <si>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</si>
  <si>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</si>
  <si>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</si>
  <si>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</si>
  <si>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</si>
  <si>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</si>
  <si>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</si>
  <si>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</si>
  <si>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</si>
  <si>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</si>
  <si>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</si>
  <si>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</si>
  <si>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Akumulační nádrž B</t>
  </si>
  <si>
    <t>STA</t>
  </si>
  <si>
    <t>1</t>
  </si>
  <si>
    <t>{a375cb0a-c1ac-4ee2-bf86-d0199681284f}</t>
  </si>
  <si>
    <t>2</t>
  </si>
  <si>
    <t>VRN, OST</t>
  </si>
  <si>
    <t>Vedlejší rozpočtové a ostatní náklady</t>
  </si>
  <si>
    <t>{8991b9e2-06ab-4988-bb56-c7ea31f06e19}</t>
  </si>
  <si>
    <t>mezideponie</t>
  </si>
  <si>
    <t>Vnitrostaveništní přesun zeminy na mezideponii a zpět</t>
  </si>
  <si>
    <t>477,37</t>
  </si>
  <si>
    <t>obsyp</t>
  </si>
  <si>
    <t>Obsyp potrubí</t>
  </si>
  <si>
    <t>19,917</t>
  </si>
  <si>
    <t>KRYCÍ LIST SOUPISU PRACÍ</t>
  </si>
  <si>
    <t>odvoz_skladka</t>
  </si>
  <si>
    <t>Vytlačená zemina odvážená na skládku</t>
  </si>
  <si>
    <t>283,045</t>
  </si>
  <si>
    <t>podsyp</t>
  </si>
  <si>
    <t>Podsyp pod potrubí a šachty</t>
  </si>
  <si>
    <t>4,85</t>
  </si>
  <si>
    <t>Vykopy_kan</t>
  </si>
  <si>
    <t>Výkopy pro kanalizaci</t>
  </si>
  <si>
    <t>61,05</t>
  </si>
  <si>
    <t>vykopy_ret</t>
  </si>
  <si>
    <t>Výkopy pro retenci</t>
  </si>
  <si>
    <t>460,68</t>
  </si>
  <si>
    <t>Objekt:</t>
  </si>
  <si>
    <t>SO 02 - Akumulační nádrž B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</si>
  <si>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</si>
  <si>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</si>
  <si>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</si>
  <si>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</si>
  <si>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</si>
  <si>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</si>
  <si>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</si>
  <si>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</si>
  <si>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</si>
  <si>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</si>
  <si>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</si>
  <si>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</si>
  <si>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</si>
  <si>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</si>
  <si>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</si>
  <si>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</si>
  <si>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</si>
  <si>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</si>
  <si>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</si>
  <si>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</si>
  <si>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</si>
  <si>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</si>
  <si>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</si>
  <si>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</si>
  <si>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</si>
  <si>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</si>
  <si>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</si>
  <si>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</si>
  <si>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</si>
  <si>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</si>
  <si>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</si>
  <si>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</si>
  <si>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zapažených jam a zářezů strojně s urovnáním dna do předepsaného profilu a spádu v hornině třídy těžitelnosti I skupiny 3 přes 1 000 do 5 000 m3</t>
  </si>
  <si>
    <t>m3</t>
  </si>
  <si>
    <t>CS ÚRS 2024 01</t>
  </si>
  <si>
    <t>4</t>
  </si>
  <si>
    <t>571900908</t>
  </si>
  <si>
    <t>Online PSC</t>
  </si>
  <si>
    <t>https://podminky.urs.cz/item/CS_URS_2024_01/131251206</t>
  </si>
  <si>
    <t>VV</t>
  </si>
  <si>
    <t>"Nádrž + prac. prostor" 12,4*7,7*3,4+((12,4*2+7,7*2)*0,8+0,8*0,8*4)*3,4</t>
  </si>
  <si>
    <t>"Odtoková šachta" 2*2*4,5</t>
  </si>
  <si>
    <t>Součet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</si>
  <si>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</si>
  <si>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</si>
  <si>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-1148917500</t>
  </si>
  <si>
    <t>https://podminky.urs.cz/item/CS_URS_2024_01/132254206</t>
  </si>
  <si>
    <t>"DD" 12,7*1,1</t>
  </si>
  <si>
    <t>"DE" 4,75*1,1</t>
  </si>
  <si>
    <t>"vodovod" 38,05*1,1</t>
  </si>
  <si>
    <t>3</t>
  </si>
  <si>
    <t>151101101</t>
  </si>
  <si>
    <t>Zřízení pažení a rozepření stěn rýh pro podzemní vedení příložné pro jakoukoliv mezerovitost, hloubky do 2 m</t>
  </si>
  <si>
    <t>m2</t>
  </si>
  <si>
    <t>-559023330</t>
  </si>
  <si>
    <t>https://podminky.urs.cz/item/CS_URS_2024_01/151101101</t>
  </si>
  <si>
    <t>"DD" 12,7*2</t>
  </si>
  <si>
    <t>"DE" 4,75*2</t>
  </si>
  <si>
    <t>"vodovod" 38,05*2</t>
  </si>
  <si>
    <t>pazeni_kan</t>
  </si>
  <si>
    <t>Mezisoučet</t>
  </si>
  <si>
    <t>151101111</t>
  </si>
  <si>
    <t>Odstranění pažení a rozepření stěn rýh pro podzemní vedení s uložením materiálu na vzdálenost do 3 m od kraje výkopu příložné, hloubky do 2 m</t>
  </si>
  <si>
    <t>-521313824</t>
  </si>
  <si>
    <t>https://podminky.urs.cz/item/CS_URS_2024_01/151101111</t>
  </si>
  <si>
    <t>5</t>
  </si>
  <si>
    <t>151101201</t>
  </si>
  <si>
    <t>Zřízení pažení stěn výkopu bez rozepření nebo vzepření příložné, hloubky do 4 m</t>
  </si>
  <si>
    <t>-666012912</t>
  </si>
  <si>
    <t>https://podminky.urs.cz/item/CS_URS_2024_01/151101201</t>
  </si>
  <si>
    <t>"pažení retence" (2*12,35+4*0,8+7,7+4*0,8)*3,4</t>
  </si>
  <si>
    <t>6</t>
  </si>
  <si>
    <t>151101211</t>
  </si>
  <si>
    <t>Odstranění pažení stěn výkopu bez rozepření nebo vzepření s uložením pažin na vzdálenost do 3 m od okraje výkopu příložné, hloubky do 4 m</t>
  </si>
  <si>
    <t>-2053076595</t>
  </si>
  <si>
    <t>https://podminky.urs.cz/item/CS_URS_2024_01/151101211</t>
  </si>
  <si>
    <t>7</t>
  </si>
  <si>
    <t>151101301</t>
  </si>
  <si>
    <t>Zřízení rozepření zapažených stěn výkopů s potřebným přepažováním při pažení příložném, hloubky do 4 m</t>
  </si>
  <si>
    <t>-1716605786</t>
  </si>
  <si>
    <t>https://podminky.urs.cz/item/CS_URS_2024_01/151101301</t>
  </si>
  <si>
    <t>8</t>
  </si>
  <si>
    <t>151101311</t>
  </si>
  <si>
    <t>Odstranění rozepření stěn výkopů s uložením materiálu na vzdálenost do 3 m od okraje výkopu pažení příložného, hloubky do 4 m</t>
  </si>
  <si>
    <t>1051611166</t>
  </si>
  <si>
    <t>https://podminky.urs.cz/item/CS_URS_2024_01/151101311</t>
  </si>
  <si>
    <t>9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</si>
  <si>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</si>
  <si>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</si>
  <si>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-859679361</t>
  </si>
  <si>
    <t>https://podminky.urs.cz/item/CS_URS_2024_01/162351104</t>
  </si>
  <si>
    <t>"vnitrostaveništní přesun zeminy - tam a zpět"</t>
  </si>
  <si>
    <t>(vykopy_ret+Vykopy_kan-odvoz_skladka)*2</t>
  </si>
  <si>
    <t>10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</si>
  <si>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</si>
  <si>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</si>
  <si>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-1095496302</t>
  </si>
  <si>
    <t>https://podminky.urs.cz/item/CS_URS_2024_01/162551108</t>
  </si>
  <si>
    <t>podsyp+obsyp</t>
  </si>
  <si>
    <t>"nádrže" 12,35*3,6*2,6*2</t>
  </si>
  <si>
    <t>"deska pod retenci" 13,5*8*0,15</t>
  </si>
  <si>
    <t>"čerpací šachta, vč. desky" 4,28*1,8*1,8/4*3,14</t>
  </si>
  <si>
    <t>11</t>
  </si>
  <si>
    <t>167151111</t>
  </si>
  <si>
    <t>Nakládání, skládání a překládání neulehlého výkopku nebo sypaniny strojně nakládání, množství přes 100 m3, z hornin třídy těžitelnosti I, skupiny 1 až 3</t>
  </si>
  <si>
    <t>1280597614</t>
  </si>
  <si>
    <t>https://podminky.urs.cz/item/CS_URS_2024_01/167151111</t>
  </si>
  <si>
    <t>"vnitrostaveništní přesuny - 2 x nakládka"</t>
  </si>
  <si>
    <t>"odvoz na skládku"</t>
  </si>
  <si>
    <t>171201231</t>
  </si>
  <si>
    <t>Poplatek za uložení stavebního odpadu na recyklační skládce (skládkovné) zeminy a kamení zatříděného do Katalogu odpadů pod kódem 17 05 04</t>
  </si>
  <si>
    <t>t</t>
  </si>
  <si>
    <t>-2127397746</t>
  </si>
  <si>
    <t>https://podminky.urs.cz/item/CS_URS_2024_01/171201231</t>
  </si>
  <si>
    <t>283,045*1,8 'Přepočtené koeficientem množství</t>
  </si>
  <si>
    <t>13</t>
  </si>
  <si>
    <t>171251201</t>
  </si>
  <si>
    <t>Uložení sypaniny na skládky nebo meziskládky bez hutnění s upravením uložené sypaniny do předepsaného tvaru</t>
  </si>
  <si>
    <t>-2043722407</t>
  </si>
  <si>
    <t>https://podminky.urs.cz/item/CS_URS_2024_01/171251201</t>
  </si>
  <si>
    <t>14</t>
  </si>
  <si>
    <t>174151101</t>
  </si>
  <si>
    <t>Zásyp sypaninou z jakékoliv horniny strojně s uložením výkopku ve vrstvách se zhutněním jam, šachet, rýh nebo kolem objektů v těchto vykopávkách</t>
  </si>
  <si>
    <t>1705212374</t>
  </si>
  <si>
    <t>https://podminky.urs.cz/item/CS_URS_2024_01/174151101</t>
  </si>
  <si>
    <t>vykopy_ret+Vykopy_kan-odvoz_skladka</t>
  </si>
  <si>
    <t>15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</si>
  <si>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</si>
  <si>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</si>
  <si>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-1528583297</t>
  </si>
  <si>
    <t>https://podminky.urs.cz/item/CS_URS_2024_01/175151101</t>
  </si>
  <si>
    <t>"DD" 9,75*0,6*1,1</t>
  </si>
  <si>
    <t>"DE" 3,51*0,6*1,1</t>
  </si>
  <si>
    <t>"vodovod" 25,375*0,4*1,1</t>
  </si>
  <si>
    <t>16</t>
  </si>
  <si>
    <t>M</t>
  </si>
  <si>
    <t>58337303</t>
  </si>
  <si>
    <t>štěrkopísek frakce 0/8</t>
  </si>
  <si>
    <t>-1600427551</t>
  </si>
  <si>
    <t>19,917*2 'Přepočtené koeficientem množství</t>
  </si>
  <si>
    <t>Zakládání</t>
  </si>
  <si>
    <t>17</t>
  </si>
  <si>
    <t>273313611</t>
  </si>
  <si>
    <t>Základy z betonu prostého desky z betonu kamenem neprokládaného tř. C 16/20</t>
  </si>
  <si>
    <t>-790791912</t>
  </si>
  <si>
    <t>https://podminky.urs.cz/item/CS_URS_2024_01/273313611</t>
  </si>
  <si>
    <t>"deska pod ČS" 2,6*2,6*0,15</t>
  </si>
  <si>
    <t>18</t>
  </si>
  <si>
    <t>273362021</t>
  </si>
  <si>
    <t>Výztuž základů desek ze svařovaných sítí z drátů typu KARI</t>
  </si>
  <si>
    <t>-495331800</t>
  </si>
  <si>
    <t>https://podminky.urs.cz/item/CS_URS_2024_01/273362021</t>
  </si>
  <si>
    <t>"deska pod retenci, 150 kg/m3" 17,214*0,150</t>
  </si>
  <si>
    <t>Svislé a kompletní konstrukce</t>
  </si>
  <si>
    <t>19</t>
  </si>
  <si>
    <t>382121111</t>
  </si>
  <si>
    <t>Montáž dílců prefabrikovaných kruhových nádrží ze železobetonu dna včetně těsnění DN přes 1000 do 2000</t>
  </si>
  <si>
    <t>kus</t>
  </si>
  <si>
    <t>48533297</t>
  </si>
  <si>
    <t>https://podminky.urs.cz/item/CS_URS_2024_01/382121111</t>
  </si>
  <si>
    <t>20</t>
  </si>
  <si>
    <t>382121121</t>
  </si>
  <si>
    <t>Montáž dílců prefabrikovaných kruhových nádrží ze železobetonu skruže včetně těsnění DN přes 1000 do 2000</t>
  </si>
  <si>
    <t>1147874254</t>
  </si>
  <si>
    <t>https://podminky.urs.cz/item/CS_URS_2024_01/382121121</t>
  </si>
  <si>
    <t>382121131</t>
  </si>
  <si>
    <t>Montáž dílců prefabrikovaných kruhových nádrží ze železobetonu zákrytové desky DN přes 1000 do 2000</t>
  </si>
  <si>
    <t>1908174982</t>
  </si>
  <si>
    <t>https://podminky.urs.cz/item/CS_URS_2024_01/382121131</t>
  </si>
  <si>
    <t>22</t>
  </si>
  <si>
    <t>R-B-001</t>
  </si>
  <si>
    <t>Prefabrikovaná přečerpávací šachta, vodotěsná prům. 1,5 m, výšky 3,7 m, _x000d_
včetně vstupního otvoru, stupadel, prostupů_x000d_
včetně dopravy</t>
  </si>
  <si>
    <t>-1605162713</t>
  </si>
  <si>
    <t>23</t>
  </si>
  <si>
    <t>R-B-002</t>
  </si>
  <si>
    <t>Montáž dešťové retenční nádrže, cca 45 tun,_x000d_
včetně zajištění jeřábu - dílec do 12 t</t>
  </si>
  <si>
    <t>-97957404</t>
  </si>
  <si>
    <t>24</t>
  </si>
  <si>
    <t>R-B-003</t>
  </si>
  <si>
    <t>Prefabrikovaná železobetonová vodotěsná nádrž na dešťovou vodu, _x000d_
vnitřní rozměry 12,05 x 3,3 x 2,3 m, montovaná z dílců, _x000d_
včetně 2 ks vstupních šachet výšky do 1 m, včetně poplatovaných stupadel_x000d_
včetně prostupů a včetně dopravy</t>
  </si>
  <si>
    <t>-1758320795</t>
  </si>
  <si>
    <t>Vodorovné konstrukce</t>
  </si>
  <si>
    <t>25</t>
  </si>
  <si>
    <t>451572111</t>
  </si>
  <si>
    <t>Lože pod potrubí, stoky a drobné objekty v otevřeném výkopu z kameniva drobného těženého 0 až 4 mm</t>
  </si>
  <si>
    <t>-834833902</t>
  </si>
  <si>
    <t>https://podminky.urs.cz/item/CS_URS_2024_01/451572111</t>
  </si>
  <si>
    <t>"DD" 9,75*0,1*1,1</t>
  </si>
  <si>
    <t>"DE" 3,51*0,1*1,1</t>
  </si>
  <si>
    <t>"vodovod" 25,375*0,1*1,1</t>
  </si>
  <si>
    <t>"nátoková šachta do retence" 2*2*0,15</t>
  </si>
  <si>
    <t>Trubní vedení</t>
  </si>
  <si>
    <t>26</t>
  </si>
  <si>
    <t>871211141</t>
  </si>
  <si>
    <t>Montáž vodovodního potrubí z polyetylenu PE100 RC v otevřeném výkopu svařovaných na tupo SDR 11/PN16 d 63 x 5,8 mm</t>
  </si>
  <si>
    <t>m</t>
  </si>
  <si>
    <t>-224109202</t>
  </si>
  <si>
    <t>https://podminky.urs.cz/item/CS_URS_2024_01/871211141</t>
  </si>
  <si>
    <t>27</t>
  </si>
  <si>
    <t>28613173</t>
  </si>
  <si>
    <t>trubka vodovodní PE100 SDR11 se signalizační vrstvou 63x5,8mm</t>
  </si>
  <si>
    <t>1157123120</t>
  </si>
  <si>
    <t>25*1,015 'Přepočtené koeficientem množství</t>
  </si>
  <si>
    <t>28</t>
  </si>
  <si>
    <t>871375R01</t>
  </si>
  <si>
    <t>Kanalizační potrubí z tvrdého PVC v otevřeném výkopu ve sklonu do 20 %, hladkého plnostěnného vícevrstvého, tuhost třídy SN 16 DN 300</t>
  </si>
  <si>
    <t>-786558314</t>
  </si>
  <si>
    <t>"DD" 9,75</t>
  </si>
  <si>
    <t>"DE" 3,51</t>
  </si>
  <si>
    <t>29</t>
  </si>
  <si>
    <t>877211118</t>
  </si>
  <si>
    <t>Montáž tvarovek na vodovodním plastovém potrubí z polyetylenu PE 100 elektrotvarovek SDR 11/PN16 záslepek d 63</t>
  </si>
  <si>
    <t>-66252788</t>
  </si>
  <si>
    <t>https://podminky.urs.cz/item/CS_URS_2024_01/877211118</t>
  </si>
  <si>
    <t>30</t>
  </si>
  <si>
    <t>28615023</t>
  </si>
  <si>
    <t>elektrozáslepka SDR11 PE 100 PN16 D 63mm</t>
  </si>
  <si>
    <t>-1951419315</t>
  </si>
  <si>
    <t>31</t>
  </si>
  <si>
    <t>892241111</t>
  </si>
  <si>
    <t>Tlakové zkoušky vodou na potrubí DN do 80</t>
  </si>
  <si>
    <t>961574305</t>
  </si>
  <si>
    <t>https://podminky.urs.cz/item/CS_URS_2024_01/892241111</t>
  </si>
  <si>
    <t>32</t>
  </si>
  <si>
    <t>892372111</t>
  </si>
  <si>
    <t>Tlakové zkoušky vodou zabezpečení konců potrubí při tlakových zkouškách DN do 300</t>
  </si>
  <si>
    <t>-1808752754</t>
  </si>
  <si>
    <t>https://podminky.urs.cz/item/CS_URS_2024_01/892372111</t>
  </si>
  <si>
    <t>33</t>
  </si>
  <si>
    <t>894411111</t>
  </si>
  <si>
    <t>Zřízení šachet kanalizačních z betonových dílců výšky vstupu do 1,50 m s obložením dna betonem tř. C 25/30, na potrubí DN do 200</t>
  </si>
  <si>
    <t>1202328693</t>
  </si>
  <si>
    <t>https://podminky.urs.cz/item/CS_URS_2024_01/894411111</t>
  </si>
  <si>
    <t>34</t>
  </si>
  <si>
    <t>899623151</t>
  </si>
  <si>
    <t>Obetonování potrubí nebo zdiva stok betonem prostým v otevřeném výkopu, betonem tř. C 16/20</t>
  </si>
  <si>
    <t>-1927456067</t>
  </si>
  <si>
    <t>https://podminky.urs.cz/item/CS_URS_2024_01/899623151</t>
  </si>
  <si>
    <t>"obetonování čerpací šachty směrem k retenci" 0,5*1,5*3</t>
  </si>
  <si>
    <t>35</t>
  </si>
  <si>
    <t>59224063</t>
  </si>
  <si>
    <t>dno betonové šachtové DN 1000 100x100x15cm výtok 25-40cm</t>
  </si>
  <si>
    <t>-793503210</t>
  </si>
  <si>
    <t>"dno kalové šachty" 1</t>
  </si>
  <si>
    <t>36</t>
  </si>
  <si>
    <t>59224029</t>
  </si>
  <si>
    <t>dno betonové šachtové DN 300 betonový žlab i nástupnice 100x78,5x15cm</t>
  </si>
  <si>
    <t>1039611945</t>
  </si>
  <si>
    <t>37</t>
  </si>
  <si>
    <t>59224067</t>
  </si>
  <si>
    <t>skruž betonová DN 1000x500 100x50x12cm</t>
  </si>
  <si>
    <t>-1973135004</t>
  </si>
  <si>
    <t>38</t>
  </si>
  <si>
    <t>59224075</t>
  </si>
  <si>
    <t>deska betonová zákrytová k ukončení šachet 1000/625x200mm</t>
  </si>
  <si>
    <t>845227530</t>
  </si>
  <si>
    <t>39</t>
  </si>
  <si>
    <t>59224013</t>
  </si>
  <si>
    <t>prstenec šachtový vyrovnávací betonový 625x100x100mm</t>
  </si>
  <si>
    <t>-338707220</t>
  </si>
  <si>
    <t>40</t>
  </si>
  <si>
    <t>59224011</t>
  </si>
  <si>
    <t>prstenec šachtový vyrovnávací betonový 625x100x60mm</t>
  </si>
  <si>
    <t>1630199625</t>
  </si>
  <si>
    <t>41</t>
  </si>
  <si>
    <t>59224010</t>
  </si>
  <si>
    <t>prstenec šachtový vyrovnávací betonový 625x100x40mm</t>
  </si>
  <si>
    <t>1813309680</t>
  </si>
  <si>
    <t>42</t>
  </si>
  <si>
    <t>55241015</t>
  </si>
  <si>
    <t>poklop šachtový třída D400, kruhový rám 785, vstup 600mm, s ventilací</t>
  </si>
  <si>
    <t>1138718271</t>
  </si>
  <si>
    <t>"poklopy prefa šachet" 2</t>
  </si>
  <si>
    <t>"poklopy retence" 4</t>
  </si>
  <si>
    <t>"poklop ČS" 1</t>
  </si>
  <si>
    <t>43</t>
  </si>
  <si>
    <t>899721111</t>
  </si>
  <si>
    <t>Signalizační vodič na potrubí DN do 150 mm</t>
  </si>
  <si>
    <t>-459499559</t>
  </si>
  <si>
    <t>https://podminky.urs.cz/item/CS_URS_2024_01/899721111</t>
  </si>
  <si>
    <t>44</t>
  </si>
  <si>
    <t>899722112</t>
  </si>
  <si>
    <t>Krytí potrubí z plastů výstražnou fólií z PVC šířky přes 20 do 25 cm</t>
  </si>
  <si>
    <t>-1951896819</t>
  </si>
  <si>
    <t>https://podminky.urs.cz/item/CS_URS_2024_01/899722112</t>
  </si>
  <si>
    <t>998</t>
  </si>
  <si>
    <t>Přesun hmot</t>
  </si>
  <si>
    <t>45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</si>
  <si>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</si>
  <si>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</si>
  <si>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-639227015</t>
  </si>
  <si>
    <t>https://podminky.urs.cz/item/CS_URS_2024_01/998276101</t>
  </si>
  <si>
    <t>Práce a dodávky M</t>
  </si>
  <si>
    <t>46-M</t>
  </si>
  <si>
    <t>Zemní práce při extr.mont.pracích</t>
  </si>
  <si>
    <t>46</t>
  </si>
  <si>
    <t>460791113</t>
  </si>
  <si>
    <t>Montáž trubek ochranných uložených volně do rýhy plastových tuhých, vnitřního průměru přes 50 do 90 mm</t>
  </si>
  <si>
    <t>64</t>
  </si>
  <si>
    <t>-1559142026</t>
  </si>
  <si>
    <t>https://podminky.urs.cz/item/CS_URS_2024_01/460791113</t>
  </si>
  <si>
    <t>2*25</t>
  </si>
  <si>
    <t>47</t>
  </si>
  <si>
    <t>34571362</t>
  </si>
  <si>
    <t>trubka elektroinstalační HDPE tuhá dvouplášťová korugovaná D 52/63mm</t>
  </si>
  <si>
    <t>128</t>
  </si>
  <si>
    <t>1417205772</t>
  </si>
  <si>
    <t>50*1,05 'Přepočtené koeficientem množství</t>
  </si>
  <si>
    <t>48</t>
  </si>
  <si>
    <t>460671112</t>
  </si>
  <si>
    <t>Výstražné prvky pro krytí kabelů včetně vyrovnání povrchu rýhy, rozvinutí a uložení fólie, šířky přes 20 do 25 cm</t>
  </si>
  <si>
    <t>1333228932</t>
  </si>
  <si>
    <t>https://podminky.urs.cz/item/CS_URS_2024_01/460671112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</si>
  <si>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</si>
  <si>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</si>
  <si>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</si>
  <si>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</si>
  <si>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</si>
  <si>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</si>
  <si>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</si>
  <si>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</si>
  <si>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</si>
  <si>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</si>
  <si>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</si>
  <si>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</si>
  <si>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</si>
  <si>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</si>
  <si>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</si>
  <si>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</si>
  <si>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</si>
  <si>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</si>
  <si>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</si>
  <si>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</si>
  <si>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</si>
  <si>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</si>
  <si>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</si>
  <si>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</si>
  <si>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</si>
  <si>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</si>
  <si>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</si>
  <si>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</si>
  <si>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</si>
  <si>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</si>
  <si>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</si>
  <si>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</si>
  <si>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</si>
  <si>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stavu_x000d_</t>
  </si>
  <si>
    <t>soub</t>
  </si>
  <si>
    <t>86686635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</si>
  <si>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</si>
  <si>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</si>
  <si>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</si>
  <si>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</si>
  <si>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</si>
  <si>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</si>
  <si>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</si>
  <si>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</si>
  <si>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</si>
  <si>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</si>
  <si>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</si>
  <si>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</si>
  <si>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</si>
  <si>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</si>
  <si>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</si>
  <si>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</si>
  <si>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</si>
  <si>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</si>
  <si>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</si>
  <si>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</si>
  <si>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</si>
  <si>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 xml:space="preserve"> SO 02</t>
  </si>
  <si>
    <t>Použití figury:</t>
  </si>
  <si>
    <t>Vodorovné přemístění přes 500 do 1000 m výkopku/sypaniny z horniny třídy těžitelnosti I skupiny 1 až 3</t>
  </si>
  <si>
    <t>Nakládání výkopku z hornin třídy těžitelnosti I skupiny 1 až 3 přes 100 m3</t>
  </si>
  <si>
    <t>Obsypání potrubí strojně sypaninou bez prohození, uloženou do 3 m</t>
  </si>
  <si>
    <t>Vodorovné přemístění přes 2 500 do 3000 m výkopku/sypaniny z horniny třídy těžitelnosti I skupiny 1 až 3</t>
  </si>
  <si>
    <t>Poplatek za uložení zeminy a kamení na recyklační skládce (skládkovné) kód odpadu 17 05 04</t>
  </si>
  <si>
    <t>Uložení sypaniny na skládky nebo meziskládky</t>
  </si>
  <si>
    <t>Zásyp jam, šachet rýh nebo kolem objektů sypaninou se zhutněním</t>
  </si>
  <si>
    <t>Plocha pazeni oboustranného - kanalizace</t>
  </si>
  <si>
    <t>Lože pod potrubí otevřený výkop z kameniva drobného těženého</t>
  </si>
  <si>
    <t>Hloubení zapažených rýh š do 2000 mm v hornině třídy těžitelnosti I skupiny 3 objem do 5000 m3</t>
  </si>
  <si>
    <t>Hloubení jam zapažených v hornině třídy těžitelnosti I skupiny 3 objem do 5000 m3 strojně</t>
  </si>
  <si>
    <t>Zřízení rozepření stěn při pažení příložném hl do 4 m</t>
  </si>
  <si>
    <t>vykopy_ret_1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</si>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</sst>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62351104" TargetMode="External" /><Relationship Id="rId10" Type="http://schemas.openxmlformats.org/officeDocument/2006/relationships/hyperlink" Target="https://podminky.urs.cz/item/CS_URS_2024_01/162551108" TargetMode="External" /><Relationship Id="rId11" Type="http://schemas.openxmlformats.org/officeDocument/2006/relationships/hyperlink" Target="https://podminky.urs.cz/item/CS_URS_2024_01/167151111" TargetMode="External" /><Relationship Id="rId12" Type="http://schemas.openxmlformats.org/officeDocument/2006/relationships/hyperlink" Target="https://podminky.urs.cz/item/CS_URS_2024_01/171201231" TargetMode="External" /><Relationship Id="rId13" Type="http://schemas.openxmlformats.org/officeDocument/2006/relationships/hyperlink" Target="https://podminky.urs.cz/item/CS_URS_2024_01/171251201" TargetMode="External" /><Relationship Id="rId14" Type="http://schemas.openxmlformats.org/officeDocument/2006/relationships/hyperlink" Target="https://podminky.urs.cz/item/CS_URS_2024_01/174151101" TargetMode="External" /><Relationship Id="rId15" Type="http://schemas.openxmlformats.org/officeDocument/2006/relationships/hyperlink" Target="https://podminky.urs.cz/item/CS_URS_2024_01/175151101" TargetMode="External" /><Relationship Id="rId16" Type="http://schemas.openxmlformats.org/officeDocument/2006/relationships/hyperlink" Target="https://podminky.urs.cz/item/CS_URS_2024_01/273313611" TargetMode="External" /><Relationship Id="rId17" Type="http://schemas.openxmlformats.org/officeDocument/2006/relationships/hyperlink" Target="https://podminky.urs.cz/item/CS_URS_2024_01/273362021" TargetMode="External" /><Relationship Id="rId18" Type="http://schemas.openxmlformats.org/officeDocument/2006/relationships/hyperlink" Target="https://podminky.urs.cz/item/CS_URS_2024_01/382121111" TargetMode="External" /><Relationship Id="rId19" Type="http://schemas.openxmlformats.org/officeDocument/2006/relationships/hyperlink" Target="https://podminky.urs.cz/item/CS_URS_2024_01/382121121" TargetMode="External" /><Relationship Id="rId20" Type="http://schemas.openxmlformats.org/officeDocument/2006/relationships/hyperlink" Target="https://podminky.urs.cz/item/CS_URS_2024_01/382121131" TargetMode="External" /><Relationship Id="rId21" Type="http://schemas.openxmlformats.org/officeDocument/2006/relationships/hyperlink" Target="https://podminky.urs.cz/item/CS_URS_2024_01/451572111" TargetMode="External" /><Relationship Id="rId22" Type="http://schemas.openxmlformats.org/officeDocument/2006/relationships/hyperlink" Target="https://podminky.urs.cz/item/CS_URS_2024_01/871211141" TargetMode="External" /><Relationship Id="rId23" Type="http://schemas.openxmlformats.org/officeDocument/2006/relationships/hyperlink" Target="https://podminky.urs.cz/item/CS_URS_2024_01/877211118" TargetMode="External" /><Relationship Id="rId24" Type="http://schemas.openxmlformats.org/officeDocument/2006/relationships/hyperlink" Target="https://podminky.urs.cz/item/CS_URS_2024_01/892241111" TargetMode="External" /><Relationship Id="rId25" Type="http://schemas.openxmlformats.org/officeDocument/2006/relationships/hyperlink" Target="https://podminky.urs.cz/item/CS_URS_2024_01/892372111" TargetMode="External" /><Relationship Id="rId26" Type="http://schemas.openxmlformats.org/officeDocument/2006/relationships/hyperlink" Target="https://podminky.urs.cz/item/CS_URS_2024_01/894411111" TargetMode="External" /><Relationship Id="rId27" Type="http://schemas.openxmlformats.org/officeDocument/2006/relationships/hyperlink" Target="https://podminky.urs.cz/item/CS_URS_2024_01/899623151" TargetMode="External" /><Relationship Id="rId28" Type="http://schemas.openxmlformats.org/officeDocument/2006/relationships/hyperlink" Target="https://podminky.urs.cz/item/CS_URS_2024_01/899721111" TargetMode="External" /><Relationship Id="rId29" Type="http://schemas.openxmlformats.org/officeDocument/2006/relationships/hyperlink" Target="https://podminky.urs.cz/item/CS_URS_2024_01/899722112" TargetMode="External" /><Relationship Id="rId30" Type="http://schemas.openxmlformats.org/officeDocument/2006/relationships/hyperlink" Target="https://podminky.urs.cz/item/CS_URS_2024_01/998276101" TargetMode="External" /><Relationship Id="rId31" Type="http://schemas.openxmlformats.org/officeDocument/2006/relationships/hyperlink" Target="https://podminky.urs.cz/item/CS_URS_2024_01/460791113" TargetMode="External" /><Relationship Id="rId32" Type="http://schemas.openxmlformats.org/officeDocument/2006/relationships/hyperlink" Target="https://podminky.urs.cz/item/CS_URS_2024_01/460671112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02 - Akumulační nádrž B'!J30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02 - Akumulační nádrž B'!P88</f>
        <v>0</v>
      </c>
      <c r="AV55" s="123">
        <f>'SO 02 - Akumulační nádrž B'!J33</f>
        <v>0</v>
      </c>
      <c r="AW55" s="123">
        <f>'SO 02 - Akumulační nádrž B'!J34</f>
        <v>0</v>
      </c>
      <c r="AX55" s="123">
        <f>'SO 02 - Akumulační nádrž B'!J35</f>
        <v>0</v>
      </c>
      <c r="AY55" s="123">
        <f>'SO 02 - Akumulační nádrž B'!J36</f>
        <v>0</v>
      </c>
      <c r="AZ55" s="123">
        <f>'SO 02 - Akumulační nádrž B'!F33</f>
        <v>0</v>
      </c>
      <c r="BA55" s="123">
        <f>'SO 02 - Akumulační nádrž B'!F34</f>
        <v>0</v>
      </c>
      <c r="BB55" s="123">
        <f>'SO 02 - Akumulační nádrž B'!F35</f>
        <v>0</v>
      </c>
      <c r="BC55" s="123">
        <f>'SO 02 - Akumulační nádrž B'!F36</f>
        <v>0</v>
      </c>
      <c r="BD55" s="125">
        <f>'SO 02 - Akumulační nádrž B'!F37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'VRN, OST - Vedlejší rozpo...'!J30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'VRN, OST - Vedlejší rozpo...'!P85</f>
        <v>0</v>
      </c>
      <c r="AV56" s="128">
        <f>'VRN, OST - Vedlejší rozpo...'!J33</f>
        <v>0</v>
      </c>
      <c r="AW56" s="128">
        <f>'VRN, OST - Vedlejší rozpo...'!J34</f>
        <v>0</v>
      </c>
      <c r="AX56" s="128">
        <f>'VRN, OST - Vedlejší rozpo...'!J35</f>
        <v>0</v>
      </c>
      <c r="AY56" s="128">
        <f>'VRN, OST - Vedlejší rozpo...'!J36</f>
        <v>0</v>
      </c>
      <c r="AZ56" s="128">
        <f>'VRN, OST - Vedlejší rozpo...'!F33</f>
        <v>0</v>
      </c>
      <c r="BA56" s="128">
        <f>'VRN, OST - Vedlejší rozpo...'!F34</f>
        <v>0</v>
      </c>
      <c r="BB56" s="128">
        <f>'VRN, OST - Vedlejší rozpo...'!F35</f>
        <v>0</v>
      </c>
      <c r="BC56" s="128">
        <f>'VRN, OST - Vedlejší rozpo...'!F36</f>
        <v>0</v>
      </c>
      <c r="BD56" s="130">
        <f>'VRN, OST - Vedlejší rozpo...'!F37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vj8mJRTguOBhJCKEzr0f8TnJRMfvoHZGNHpkxZO4RN7C8/5NtDnYKTblIslNeJRmTJuZLy1qZu2CgyJQbnB5Iw==" hashValue="ntFvHQ9OcQcJ2UtvcsG5ILthtfDL4QpElBybiLEFzOx33rzRyr07FegcDZoQR7wibTfIrv2BPYyYKx2nOcW+W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2 - Akumulační nádrž B'!C2" display="/"/>
    <hyperlink ref="A56" location="'VRN, OST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92</v>
      </c>
      <c r="BA2" s="131" t="s">
        <v>93</v>
      </c>
      <c r="BB2" s="131" t="s">
        <v>19</v>
      </c>
      <c r="BC2" s="131" t="s">
        <v>94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95</v>
      </c>
      <c r="BA3" s="131" t="s">
        <v>96</v>
      </c>
      <c r="BB3" s="131" t="s">
        <v>19</v>
      </c>
      <c r="BC3" s="131" t="s">
        <v>97</v>
      </c>
      <c r="BD3" s="131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  <c r="AZ4" s="131" t="s">
        <v>99</v>
      </c>
      <c r="BA4" s="131" t="s">
        <v>100</v>
      </c>
      <c r="BB4" s="131" t="s">
        <v>19</v>
      </c>
      <c r="BC4" s="131" t="s">
        <v>101</v>
      </c>
      <c r="BD4" s="131" t="s">
        <v>88</v>
      </c>
    </row>
    <row r="5" s="1" customFormat="1" ht="6.96" customHeight="1">
      <c r="B5" s="23"/>
      <c r="L5" s="23"/>
      <c r="AZ5" s="131" t="s">
        <v>102</v>
      </c>
      <c r="BA5" s="131" t="s">
        <v>103</v>
      </c>
      <c r="BB5" s="131" t="s">
        <v>19</v>
      </c>
      <c r="BC5" s="131" t="s">
        <v>104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105</v>
      </c>
      <c r="BA6" s="131" t="s">
        <v>106</v>
      </c>
      <c r="BB6" s="131" t="s">
        <v>19</v>
      </c>
      <c r="BC6" s="131" t="s">
        <v>107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108</v>
      </c>
      <c r="BA7" s="131" t="s">
        <v>109</v>
      </c>
      <c r="BB7" s="131" t="s">
        <v>19</v>
      </c>
      <c r="BC7" s="131" t="s">
        <v>110</v>
      </c>
      <c r="BD7" s="131" t="s">
        <v>88</v>
      </c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ROUND(J88,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ROUND((SUM(BE88:BE234)),  2)</f>
        <v>0</v>
      </c>
      <c r="G33" s="41"/>
      <c r="H33" s="41"/>
      <c r="I33" s="152">
        <v>0.20999999999999999</v>
      </c>
      <c r="J33" s="151">
        <f>ROUND(((SUM(BE88:BE234))*I33),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ROUND((SUM(BF88:BF234)),  2)</f>
        <v>0</v>
      </c>
      <c r="G34" s="41"/>
      <c r="H34" s="41"/>
      <c r="I34" s="152">
        <v>0.12</v>
      </c>
      <c r="J34" s="151">
        <f>ROUND(((SUM(BF88:BF234))*I34),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ROUND((SUM(BG88:BG234)),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ROUND((SUM(BH88:BH234)),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ROUND((SUM(BI88:BI234)),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Akumulační nádrž B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117</v>
      </c>
      <c r="E60" s="172"/>
      <c r="F60" s="172"/>
      <c r="G60" s="172"/>
      <c r="H60" s="172"/>
      <c r="I60" s="172"/>
      <c r="J60" s="173">
        <f>J89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118</v>
      </c>
      <c r="E61" s="178"/>
      <c r="F61" s="178"/>
      <c r="G61" s="178"/>
      <c r="H61" s="178"/>
      <c r="I61" s="178"/>
      <c r="J61" s="179">
        <f>J90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</v>
      </c>
      <c r="E62" s="178"/>
      <c r="F62" s="178"/>
      <c r="G62" s="178"/>
      <c r="H62" s="178"/>
      <c r="I62" s="178"/>
      <c r="J62" s="179">
        <f>J156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120</v>
      </c>
      <c r="E63" s="178"/>
      <c r="F63" s="178"/>
      <c r="G63" s="178"/>
      <c r="H63" s="178"/>
      <c r="I63" s="178"/>
      <c r="J63" s="179">
        <f>J165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J175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122</v>
      </c>
      <c r="E65" s="178"/>
      <c r="F65" s="178"/>
      <c r="G65" s="178"/>
      <c r="H65" s="178"/>
      <c r="I65" s="178"/>
      <c r="J65" s="179">
        <f>J183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123</v>
      </c>
      <c r="E66" s="178"/>
      <c r="F66" s="178"/>
      <c r="G66" s="178"/>
      <c r="H66" s="178"/>
      <c r="I66" s="178"/>
      <c r="J66" s="179">
        <f>J221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124</v>
      </c>
      <c r="E67" s="172"/>
      <c r="F67" s="172"/>
      <c r="G67" s="172"/>
      <c r="H67" s="172"/>
      <c r="I67" s="172"/>
      <c r="J67" s="173">
        <f>J224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125</v>
      </c>
      <c r="E68" s="178"/>
      <c r="F68" s="178"/>
      <c r="G68" s="178"/>
      <c r="H68" s="178"/>
      <c r="I68" s="178"/>
      <c r="J68" s="179">
        <f>J225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6.25" customHeight="1">
      <c r="A78" s="41"/>
      <c r="B78" s="42"/>
      <c r="C78" s="43"/>
      <c r="D78" s="43"/>
      <c r="E78" s="164" t="str">
        <f>E7</f>
        <v>Akumulační nádrže dešťové vody pro fotbalový a tenisový areál Žďár nad Sázavou</v>
      </c>
      <c r="F78" s="35"/>
      <c r="G78" s="35"/>
      <c r="H78" s="35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111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02 - Akumulační nádrž B</v>
      </c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Žďár nad Sázavou</v>
      </c>
      <c r="G82" s="43"/>
      <c r="H82" s="43"/>
      <c r="I82" s="35" t="s">
        <v>23</v>
      </c>
      <c r="J82" s="75" t="str">
        <f>IF(J12="","",J12)</f>
        <v>29. 9. 2022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Město Žďár nad Sázavou</v>
      </c>
      <c r="G84" s="43"/>
      <c r="H84" s="43"/>
      <c r="I84" s="35" t="s">
        <v>33</v>
      </c>
      <c r="J84" s="39" t="str">
        <f>E21</f>
        <v>TZBplan, s.r.o.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>HADRABA, s.r.o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1"/>
      <c r="B87" s="182"/>
      <c r="C87" s="183" t="s">
        <v>127</v>
      </c>
      <c r="D87" s="184" t="s">
        <v>63</v>
      </c>
      <c r="E87" s="184" t="s">
        <v>59</v>
      </c>
      <c r="F87" s="184" t="s">
        <v>60</v>
      </c>
      <c r="G87" s="184" t="s">
        <v>128</v>
      </c>
      <c r="H87" s="184" t="s">
        <v>129</v>
      </c>
      <c r="I87" s="184" t="s">
        <v>130</v>
      </c>
      <c r="J87" s="184" t="s">
        <v>115</v>
      </c>
      <c r="K87" s="185" t="s">
        <v>131</v>
      </c>
      <c r="L87" s="186"/>
      <c r="M87" s="95" t="s">
        <v>19</v>
      </c>
      <c r="N87" s="96" t="s">
        <v>48</v>
      </c>
      <c r="O87" s="96" t="s">
        <v>132</v>
      </c>
      <c r="P87" s="96" t="s">
        <v>133</v>
      </c>
      <c r="Q87" s="96" t="s">
        <v>134</v>
      </c>
      <c r="R87" s="96" t="s">
        <v>135</v>
      </c>
      <c r="S87" s="96" t="s">
        <v>136</v>
      </c>
      <c r="T87" s="97" t="s">
        <v>137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41"/>
      <c r="B88" s="42"/>
      <c r="C88" s="102" t="s">
        <v>138</v>
      </c>
      <c r="D88" s="43"/>
      <c r="E88" s="43"/>
      <c r="F88" s="43"/>
      <c r="G88" s="43"/>
      <c r="H88" s="43"/>
      <c r="I88" s="43"/>
      <c r="J88" s="187">
        <f>BK88</f>
        <v>0</v>
      </c>
      <c r="K88" s="43"/>
      <c r="L88" s="47"/>
      <c r="M88" s="98"/>
      <c r="N88" s="188"/>
      <c r="O88" s="99"/>
      <c r="P88" s="189">
        <f>P89+P224</f>
        <v>0</v>
      </c>
      <c r="Q88" s="99"/>
      <c r="R88" s="189">
        <f>R89+R224</f>
        <v>14.228898924901404</v>
      </c>
      <c r="S88" s="99"/>
      <c r="T88" s="190">
        <f>T89+T224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77</v>
      </c>
      <c r="AU88" s="20" t="s">
        <v>116</v>
      </c>
      <c r="BK88" s="191">
        <f>BK89+BK224</f>
        <v>0</v>
      </c>
    </row>
    <row r="89" s="12" customFormat="1" ht="25.92" customHeight="1">
      <c r="A89" s="12"/>
      <c r="B89" s="192"/>
      <c r="C89" s="193"/>
      <c r="D89" s="194" t="s">
        <v>77</v>
      </c>
      <c r="E89" s="195" t="s">
        <v>139</v>
      </c>
      <c r="F89" s="195" t="s">
        <v>140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P90+P156+P165+P175+P183+P221</f>
        <v>0</v>
      </c>
      <c r="Q89" s="200"/>
      <c r="R89" s="201">
        <f>R90+R156+R165+R175+R183+R221</f>
        <v>14.208738924901404</v>
      </c>
      <c r="S89" s="200"/>
      <c r="T89" s="202">
        <f>T90+T156+T165+T175+T183+T221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86</v>
      </c>
      <c r="AT89" s="204" t="s">
        <v>77</v>
      </c>
      <c r="AU89" s="204" t="s">
        <v>78</v>
      </c>
      <c r="AY89" s="203" t="s">
        <v>141</v>
      </c>
      <c r="BK89" s="205">
        <f>BK90+BK156+BK165+BK175+BK183+BK221</f>
        <v>0</v>
      </c>
    </row>
    <row r="90" s="12" customFormat="1" ht="22.8" customHeight="1">
      <c r="A90" s="12"/>
      <c r="B90" s="192"/>
      <c r="C90" s="193"/>
      <c r="D90" s="194" t="s">
        <v>77</v>
      </c>
      <c r="E90" s="206" t="s">
        <v>86</v>
      </c>
      <c r="F90" s="206" t="s">
        <v>142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SUM(P91:P155)</f>
        <v>0</v>
      </c>
      <c r="Q90" s="200"/>
      <c r="R90" s="201">
        <f>SUM(R91:R155)</f>
        <v>0.39622870759999995</v>
      </c>
      <c r="S90" s="200"/>
      <c r="T90" s="202">
        <f>SUM(T91:T155)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86</v>
      </c>
      <c r="AY90" s="203" t="s">
        <v>141</v>
      </c>
      <c r="BK90" s="205">
        <f>SUM(BK91:BK155)</f>
        <v>0</v>
      </c>
    </row>
    <row r="91" s="2" customFormat="1" ht="44.25" customHeight="1">
      <c r="A91" s="41"/>
      <c r="B91" s="42"/>
      <c r="C91" s="208" t="s">
        <v>86</v>
      </c>
      <c r="D91" s="208" t="s">
        <v>143</v>
      </c>
      <c r="E91" s="209" t="s">
        <v>144</v>
      </c>
      <c r="F91" s="210" t="s">
        <v>145</v>
      </c>
      <c r="G91" s="211" t="s">
        <v>146</v>
      </c>
      <c r="H91" s="212">
        <v>460.68000000000001</v>
      </c>
      <c r="I91" s="213"/>
      <c r="J91" s="214">
        <f>ROUND(I91*H91,2)</f>
        <v>0</v>
      </c>
      <c r="K91" s="210" t="s">
        <v>147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148</v>
      </c>
      <c r="AT91" s="219" t="s">
        <v>143</v>
      </c>
      <c r="AU91" s="219" t="s">
        <v>88</v>
      </c>
      <c r="AY91" s="20" t="s">
        <v>141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148</v>
      </c>
      <c r="BM91" s="219" t="s">
        <v>149</v>
      </c>
    </row>
    <row r="92" s="2" customFormat="1">
      <c r="A92" s="41"/>
      <c r="B92" s="42"/>
      <c r="C92" s="43"/>
      <c r="D92" s="221" t="s">
        <v>150</v>
      </c>
      <c r="E92" s="43"/>
      <c r="F92" s="222" t="s">
        <v>151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150</v>
      </c>
      <c r="AU92" s="20" t="s">
        <v>88</v>
      </c>
    </row>
    <row r="93" s="13" customFormat="1">
      <c r="A93" s="13"/>
      <c r="B93" s="226"/>
      <c r="C93" s="227"/>
      <c r="D93" s="228" t="s">
        <v>152</v>
      </c>
      <c r="E93" s="229" t="s">
        <v>19</v>
      </c>
      <c r="F93" s="230" t="s">
        <v>153</v>
      </c>
      <c r="G93" s="227"/>
      <c r="H93" s="231">
        <v>442.68000000000001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152</v>
      </c>
      <c r="AU93" s="237" t="s">
        <v>88</v>
      </c>
      <c r="AV93" s="13" t="s">
        <v>88</v>
      </c>
      <c r="AW93" s="13" t="s">
        <v>37</v>
      </c>
      <c r="AX93" s="13" t="s">
        <v>78</v>
      </c>
      <c r="AY93" s="237" t="s">
        <v>141</v>
      </c>
    </row>
    <row r="94" s="13" customFormat="1">
      <c r="A94" s="13"/>
      <c r="B94" s="226"/>
      <c r="C94" s="227"/>
      <c r="D94" s="228" t="s">
        <v>152</v>
      </c>
      <c r="E94" s="229" t="s">
        <v>19</v>
      </c>
      <c r="F94" s="230" t="s">
        <v>154</v>
      </c>
      <c r="G94" s="227"/>
      <c r="H94" s="231">
        <v>18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152</v>
      </c>
      <c r="AU94" s="237" t="s">
        <v>88</v>
      </c>
      <c r="AV94" s="13" t="s">
        <v>88</v>
      </c>
      <c r="AW94" s="13" t="s">
        <v>37</v>
      </c>
      <c r="AX94" s="13" t="s">
        <v>78</v>
      </c>
      <c r="AY94" s="237" t="s">
        <v>141</v>
      </c>
    </row>
    <row r="95" s="14" customFormat="1">
      <c r="A95" s="14"/>
      <c r="B95" s="238"/>
      <c r="C95" s="239"/>
      <c r="D95" s="228" t="s">
        <v>152</v>
      </c>
      <c r="E95" s="240" t="s">
        <v>108</v>
      </c>
      <c r="F95" s="241" t="s">
        <v>155</v>
      </c>
      <c r="G95" s="239"/>
      <c r="H95" s="242">
        <v>460.68000000000001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8" t="s">
        <v>152</v>
      </c>
      <c r="AU95" s="248" t="s">
        <v>88</v>
      </c>
      <c r="AV95" s="14" t="s">
        <v>148</v>
      </c>
      <c r="AW95" s="14" t="s">
        <v>37</v>
      </c>
      <c r="AX95" s="14" t="s">
        <v>86</v>
      </c>
      <c r="AY95" s="248" t="s">
        <v>141</v>
      </c>
    </row>
    <row r="96" s="2" customFormat="1" ht="55.5" customHeight="1">
      <c r="A96" s="41"/>
      <c r="B96" s="42"/>
      <c r="C96" s="208" t="s">
        <v>88</v>
      </c>
      <c r="D96" s="208" t="s">
        <v>143</v>
      </c>
      <c r="E96" s="209" t="s">
        <v>156</v>
      </c>
      <c r="F96" s="210" t="s">
        <v>157</v>
      </c>
      <c r="G96" s="211" t="s">
        <v>146</v>
      </c>
      <c r="H96" s="212">
        <v>61.049999999999997</v>
      </c>
      <c r="I96" s="213"/>
      <c r="J96" s="214">
        <f>ROUND(I96*H96,2)</f>
        <v>0</v>
      </c>
      <c r="K96" s="210" t="s">
        <v>147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148</v>
      </c>
      <c r="AT96" s="219" t="s">
        <v>143</v>
      </c>
      <c r="AU96" s="219" t="s">
        <v>88</v>
      </c>
      <c r="AY96" s="20" t="s">
        <v>141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148</v>
      </c>
      <c r="BM96" s="219" t="s">
        <v>158</v>
      </c>
    </row>
    <row r="97" s="2" customFormat="1">
      <c r="A97" s="41"/>
      <c r="B97" s="42"/>
      <c r="C97" s="43"/>
      <c r="D97" s="221" t="s">
        <v>150</v>
      </c>
      <c r="E97" s="43"/>
      <c r="F97" s="222" t="s">
        <v>159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150</v>
      </c>
      <c r="AU97" s="20" t="s">
        <v>88</v>
      </c>
    </row>
    <row r="98" s="13" customFormat="1">
      <c r="A98" s="13"/>
      <c r="B98" s="226"/>
      <c r="C98" s="227"/>
      <c r="D98" s="228" t="s">
        <v>152</v>
      </c>
      <c r="E98" s="229" t="s">
        <v>19</v>
      </c>
      <c r="F98" s="230" t="s">
        <v>160</v>
      </c>
      <c r="G98" s="227"/>
      <c r="H98" s="231">
        <v>13.970000000000001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152</v>
      </c>
      <c r="AU98" s="237" t="s">
        <v>88</v>
      </c>
      <c r="AV98" s="13" t="s">
        <v>88</v>
      </c>
      <c r="AW98" s="13" t="s">
        <v>37</v>
      </c>
      <c r="AX98" s="13" t="s">
        <v>78</v>
      </c>
      <c r="AY98" s="237" t="s">
        <v>141</v>
      </c>
    </row>
    <row r="99" s="13" customFormat="1">
      <c r="A99" s="13"/>
      <c r="B99" s="226"/>
      <c r="C99" s="227"/>
      <c r="D99" s="228" t="s">
        <v>152</v>
      </c>
      <c r="E99" s="229" t="s">
        <v>19</v>
      </c>
      <c r="F99" s="230" t="s">
        <v>161</v>
      </c>
      <c r="G99" s="227"/>
      <c r="H99" s="231">
        <v>5.2249999999999996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152</v>
      </c>
      <c r="AU99" s="237" t="s">
        <v>88</v>
      </c>
      <c r="AV99" s="13" t="s">
        <v>88</v>
      </c>
      <c r="AW99" s="13" t="s">
        <v>37</v>
      </c>
      <c r="AX99" s="13" t="s">
        <v>78</v>
      </c>
      <c r="AY99" s="237" t="s">
        <v>141</v>
      </c>
    </row>
    <row r="100" s="13" customFormat="1">
      <c r="A100" s="13"/>
      <c r="B100" s="226"/>
      <c r="C100" s="227"/>
      <c r="D100" s="228" t="s">
        <v>152</v>
      </c>
      <c r="E100" s="229" t="s">
        <v>19</v>
      </c>
      <c r="F100" s="230" t="s">
        <v>162</v>
      </c>
      <c r="G100" s="227"/>
      <c r="H100" s="231">
        <v>41.854999999999997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152</v>
      </c>
      <c r="AU100" s="237" t="s">
        <v>88</v>
      </c>
      <c r="AV100" s="13" t="s">
        <v>88</v>
      </c>
      <c r="AW100" s="13" t="s">
        <v>37</v>
      </c>
      <c r="AX100" s="13" t="s">
        <v>78</v>
      </c>
      <c r="AY100" s="237" t="s">
        <v>141</v>
      </c>
    </row>
    <row r="101" s="14" customFormat="1">
      <c r="A101" s="14"/>
      <c r="B101" s="238"/>
      <c r="C101" s="239"/>
      <c r="D101" s="228" t="s">
        <v>152</v>
      </c>
      <c r="E101" s="240" t="s">
        <v>105</v>
      </c>
      <c r="F101" s="241" t="s">
        <v>155</v>
      </c>
      <c r="G101" s="239"/>
      <c r="H101" s="242">
        <v>61.049999999999997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8" t="s">
        <v>152</v>
      </c>
      <c r="AU101" s="248" t="s">
        <v>88</v>
      </c>
      <c r="AV101" s="14" t="s">
        <v>148</v>
      </c>
      <c r="AW101" s="14" t="s">
        <v>37</v>
      </c>
      <c r="AX101" s="14" t="s">
        <v>86</v>
      </c>
      <c r="AY101" s="248" t="s">
        <v>141</v>
      </c>
    </row>
    <row r="102" s="2" customFormat="1" ht="37.8" customHeight="1">
      <c r="A102" s="41"/>
      <c r="B102" s="42"/>
      <c r="C102" s="208" t="s">
        <v>163</v>
      </c>
      <c r="D102" s="208" t="s">
        <v>143</v>
      </c>
      <c r="E102" s="209" t="s">
        <v>164</v>
      </c>
      <c r="F102" s="210" t="s">
        <v>165</v>
      </c>
      <c r="G102" s="211" t="s">
        <v>166</v>
      </c>
      <c r="H102" s="212">
        <v>111</v>
      </c>
      <c r="I102" s="213"/>
      <c r="J102" s="214">
        <f>ROUND(I102*H102,2)</f>
        <v>0</v>
      </c>
      <c r="K102" s="210" t="s">
        <v>147</v>
      </c>
      <c r="L102" s="47"/>
      <c r="M102" s="215" t="s">
        <v>19</v>
      </c>
      <c r="N102" s="216" t="s">
        <v>49</v>
      </c>
      <c r="O102" s="87"/>
      <c r="P102" s="217">
        <f>O102*H102</f>
        <v>0</v>
      </c>
      <c r="Q102" s="217">
        <v>0.00083850999999999999</v>
      </c>
      <c r="R102" s="217">
        <f>Q102*H102</f>
        <v>0.093074610000000002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148</v>
      </c>
      <c r="AT102" s="219" t="s">
        <v>143</v>
      </c>
      <c r="AU102" s="219" t="s">
        <v>88</v>
      </c>
      <c r="AY102" s="20" t="s">
        <v>141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148</v>
      </c>
      <c r="BM102" s="219" t="s">
        <v>167</v>
      </c>
    </row>
    <row r="103" s="2" customFormat="1">
      <c r="A103" s="41"/>
      <c r="B103" s="42"/>
      <c r="C103" s="43"/>
      <c r="D103" s="221" t="s">
        <v>150</v>
      </c>
      <c r="E103" s="43"/>
      <c r="F103" s="222" t="s">
        <v>168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150</v>
      </c>
      <c r="AU103" s="20" t="s">
        <v>88</v>
      </c>
    </row>
    <row r="104" s="13" customFormat="1">
      <c r="A104" s="13"/>
      <c r="B104" s="226"/>
      <c r="C104" s="227"/>
      <c r="D104" s="228" t="s">
        <v>152</v>
      </c>
      <c r="E104" s="229" t="s">
        <v>19</v>
      </c>
      <c r="F104" s="230" t="s">
        <v>169</v>
      </c>
      <c r="G104" s="227"/>
      <c r="H104" s="231">
        <v>25.399999999999999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152</v>
      </c>
      <c r="AU104" s="237" t="s">
        <v>88</v>
      </c>
      <c r="AV104" s="13" t="s">
        <v>88</v>
      </c>
      <c r="AW104" s="13" t="s">
        <v>37</v>
      </c>
      <c r="AX104" s="13" t="s">
        <v>78</v>
      </c>
      <c r="AY104" s="237" t="s">
        <v>141</v>
      </c>
    </row>
    <row r="105" s="13" customFormat="1">
      <c r="A105" s="13"/>
      <c r="B105" s="226"/>
      <c r="C105" s="227"/>
      <c r="D105" s="228" t="s">
        <v>152</v>
      </c>
      <c r="E105" s="229" t="s">
        <v>19</v>
      </c>
      <c r="F105" s="230" t="s">
        <v>170</v>
      </c>
      <c r="G105" s="227"/>
      <c r="H105" s="231">
        <v>9.5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152</v>
      </c>
      <c r="AU105" s="237" t="s">
        <v>88</v>
      </c>
      <c r="AV105" s="13" t="s">
        <v>88</v>
      </c>
      <c r="AW105" s="13" t="s">
        <v>37</v>
      </c>
      <c r="AX105" s="13" t="s">
        <v>78</v>
      </c>
      <c r="AY105" s="237" t="s">
        <v>141</v>
      </c>
    </row>
    <row r="106" s="13" customFormat="1">
      <c r="A106" s="13"/>
      <c r="B106" s="226"/>
      <c r="C106" s="227"/>
      <c r="D106" s="228" t="s">
        <v>152</v>
      </c>
      <c r="E106" s="229" t="s">
        <v>19</v>
      </c>
      <c r="F106" s="230" t="s">
        <v>171</v>
      </c>
      <c r="G106" s="227"/>
      <c r="H106" s="231">
        <v>76.099999999999994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152</v>
      </c>
      <c r="AU106" s="237" t="s">
        <v>88</v>
      </c>
      <c r="AV106" s="13" t="s">
        <v>88</v>
      </c>
      <c r="AW106" s="13" t="s">
        <v>37</v>
      </c>
      <c r="AX106" s="13" t="s">
        <v>78</v>
      </c>
      <c r="AY106" s="237" t="s">
        <v>141</v>
      </c>
    </row>
    <row r="107" s="15" customFormat="1">
      <c r="A107" s="15"/>
      <c r="B107" s="249"/>
      <c r="C107" s="250"/>
      <c r="D107" s="228" t="s">
        <v>152</v>
      </c>
      <c r="E107" s="251" t="s">
        <v>172</v>
      </c>
      <c r="F107" s="252" t="s">
        <v>173</v>
      </c>
      <c r="G107" s="250"/>
      <c r="H107" s="253">
        <v>111</v>
      </c>
      <c r="I107" s="254"/>
      <c r="J107" s="250"/>
      <c r="K107" s="250"/>
      <c r="L107" s="255"/>
      <c r="M107" s="256"/>
      <c r="N107" s="257"/>
      <c r="O107" s="257"/>
      <c r="P107" s="257"/>
      <c r="Q107" s="257"/>
      <c r="R107" s="257"/>
      <c r="S107" s="257"/>
      <c r="T107" s="258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9" t="s">
        <v>152</v>
      </c>
      <c r="AU107" s="259" t="s">
        <v>88</v>
      </c>
      <c r="AV107" s="15" t="s">
        <v>163</v>
      </c>
      <c r="AW107" s="15" t="s">
        <v>37</v>
      </c>
      <c r="AX107" s="15" t="s">
        <v>86</v>
      </c>
      <c r="AY107" s="259" t="s">
        <v>141</v>
      </c>
    </row>
    <row r="108" s="2" customFormat="1" ht="44.25" customHeight="1">
      <c r="A108" s="41"/>
      <c r="B108" s="42"/>
      <c r="C108" s="208" t="s">
        <v>148</v>
      </c>
      <c r="D108" s="208" t="s">
        <v>143</v>
      </c>
      <c r="E108" s="209" t="s">
        <v>174</v>
      </c>
      <c r="F108" s="210" t="s">
        <v>175</v>
      </c>
      <c r="G108" s="211" t="s">
        <v>166</v>
      </c>
      <c r="H108" s="212">
        <v>111</v>
      </c>
      <c r="I108" s="213"/>
      <c r="J108" s="214">
        <f>ROUND(I108*H108,2)</f>
        <v>0</v>
      </c>
      <c r="K108" s="210" t="s">
        <v>147</v>
      </c>
      <c r="L108" s="47"/>
      <c r="M108" s="215" t="s">
        <v>19</v>
      </c>
      <c r="N108" s="216" t="s">
        <v>49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148</v>
      </c>
      <c r="AT108" s="219" t="s">
        <v>143</v>
      </c>
      <c r="AU108" s="219" t="s">
        <v>88</v>
      </c>
      <c r="AY108" s="20" t="s">
        <v>141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86</v>
      </c>
      <c r="BK108" s="220">
        <f>ROUND(I108*H108,2)</f>
        <v>0</v>
      </c>
      <c r="BL108" s="20" t="s">
        <v>148</v>
      </c>
      <c r="BM108" s="219" t="s">
        <v>176</v>
      </c>
    </row>
    <row r="109" s="2" customFormat="1">
      <c r="A109" s="41"/>
      <c r="B109" s="42"/>
      <c r="C109" s="43"/>
      <c r="D109" s="221" t="s">
        <v>150</v>
      </c>
      <c r="E109" s="43"/>
      <c r="F109" s="222" t="s">
        <v>177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150</v>
      </c>
      <c r="AU109" s="20" t="s">
        <v>88</v>
      </c>
    </row>
    <row r="110" s="2" customFormat="1" ht="24.15" customHeight="1">
      <c r="A110" s="41"/>
      <c r="B110" s="42"/>
      <c r="C110" s="208" t="s">
        <v>178</v>
      </c>
      <c r="D110" s="208" t="s">
        <v>143</v>
      </c>
      <c r="E110" s="209" t="s">
        <v>179</v>
      </c>
      <c r="F110" s="210" t="s">
        <v>180</v>
      </c>
      <c r="G110" s="211" t="s">
        <v>166</v>
      </c>
      <c r="H110" s="212">
        <v>131.91999999999999</v>
      </c>
      <c r="I110" s="213"/>
      <c r="J110" s="214">
        <f>ROUND(I110*H110,2)</f>
        <v>0</v>
      </c>
      <c r="K110" s="210" t="s">
        <v>147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0.00070100000000000002</v>
      </c>
      <c r="R110" s="217">
        <f>Q110*H110</f>
        <v>0.092475919999999989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148</v>
      </c>
      <c r="AT110" s="219" t="s">
        <v>143</v>
      </c>
      <c r="AU110" s="219" t="s">
        <v>88</v>
      </c>
      <c r="AY110" s="20" t="s">
        <v>141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148</v>
      </c>
      <c r="BM110" s="219" t="s">
        <v>181</v>
      </c>
    </row>
    <row r="111" s="2" customFormat="1">
      <c r="A111" s="41"/>
      <c r="B111" s="42"/>
      <c r="C111" s="43"/>
      <c r="D111" s="221" t="s">
        <v>150</v>
      </c>
      <c r="E111" s="43"/>
      <c r="F111" s="222" t="s">
        <v>182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150</v>
      </c>
      <c r="AU111" s="20" t="s">
        <v>88</v>
      </c>
    </row>
    <row r="112" s="13" customFormat="1">
      <c r="A112" s="13"/>
      <c r="B112" s="226"/>
      <c r="C112" s="227"/>
      <c r="D112" s="228" t="s">
        <v>152</v>
      </c>
      <c r="E112" s="229" t="s">
        <v>19</v>
      </c>
      <c r="F112" s="230" t="s">
        <v>183</v>
      </c>
      <c r="G112" s="227"/>
      <c r="H112" s="231">
        <v>131.91999999999999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152</v>
      </c>
      <c r="AU112" s="237" t="s">
        <v>88</v>
      </c>
      <c r="AV112" s="13" t="s">
        <v>88</v>
      </c>
      <c r="AW112" s="13" t="s">
        <v>37</v>
      </c>
      <c r="AX112" s="13" t="s">
        <v>86</v>
      </c>
      <c r="AY112" s="237" t="s">
        <v>141</v>
      </c>
    </row>
    <row r="113" s="2" customFormat="1" ht="44.25" customHeight="1">
      <c r="A113" s="41"/>
      <c r="B113" s="42"/>
      <c r="C113" s="208" t="s">
        <v>184</v>
      </c>
      <c r="D113" s="208" t="s">
        <v>143</v>
      </c>
      <c r="E113" s="209" t="s">
        <v>185</v>
      </c>
      <c r="F113" s="210" t="s">
        <v>186</v>
      </c>
      <c r="G113" s="211" t="s">
        <v>166</v>
      </c>
      <c r="H113" s="212">
        <v>131.91999999999999</v>
      </c>
      <c r="I113" s="213"/>
      <c r="J113" s="214">
        <f>ROUND(I113*H113,2)</f>
        <v>0</v>
      </c>
      <c r="K113" s="210" t="s">
        <v>147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148</v>
      </c>
      <c r="AT113" s="219" t="s">
        <v>143</v>
      </c>
      <c r="AU113" s="219" t="s">
        <v>88</v>
      </c>
      <c r="AY113" s="20" t="s">
        <v>141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148</v>
      </c>
      <c r="BM113" s="219" t="s">
        <v>187</v>
      </c>
    </row>
    <row r="114" s="2" customFormat="1">
      <c r="A114" s="41"/>
      <c r="B114" s="42"/>
      <c r="C114" s="43"/>
      <c r="D114" s="221" t="s">
        <v>150</v>
      </c>
      <c r="E114" s="43"/>
      <c r="F114" s="222" t="s">
        <v>188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150</v>
      </c>
      <c r="AU114" s="20" t="s">
        <v>88</v>
      </c>
    </row>
    <row r="115" s="2" customFormat="1" ht="33" customHeight="1">
      <c r="A115" s="41"/>
      <c r="B115" s="42"/>
      <c r="C115" s="208" t="s">
        <v>189</v>
      </c>
      <c r="D115" s="208" t="s">
        <v>143</v>
      </c>
      <c r="E115" s="209" t="s">
        <v>190</v>
      </c>
      <c r="F115" s="210" t="s">
        <v>191</v>
      </c>
      <c r="G115" s="211" t="s">
        <v>146</v>
      </c>
      <c r="H115" s="212">
        <v>460.68000000000001</v>
      </c>
      <c r="I115" s="213"/>
      <c r="J115" s="214">
        <f>ROUND(I115*H115,2)</f>
        <v>0</v>
      </c>
      <c r="K115" s="210" t="s">
        <v>147</v>
      </c>
      <c r="L115" s="47"/>
      <c r="M115" s="215" t="s">
        <v>19</v>
      </c>
      <c r="N115" s="216" t="s">
        <v>49</v>
      </c>
      <c r="O115" s="87"/>
      <c r="P115" s="217">
        <f>O115*H115</f>
        <v>0</v>
      </c>
      <c r="Q115" s="217">
        <v>0.00045731999999999999</v>
      </c>
      <c r="R115" s="217">
        <f>Q115*H115</f>
        <v>0.21067817759999999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148</v>
      </c>
      <c r="AT115" s="219" t="s">
        <v>143</v>
      </c>
      <c r="AU115" s="219" t="s">
        <v>88</v>
      </c>
      <c r="AY115" s="20" t="s">
        <v>141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86</v>
      </c>
      <c r="BK115" s="220">
        <f>ROUND(I115*H115,2)</f>
        <v>0</v>
      </c>
      <c r="BL115" s="20" t="s">
        <v>148</v>
      </c>
      <c r="BM115" s="219" t="s">
        <v>192</v>
      </c>
    </row>
    <row r="116" s="2" customFormat="1">
      <c r="A116" s="41"/>
      <c r="B116" s="42"/>
      <c r="C116" s="43"/>
      <c r="D116" s="221" t="s">
        <v>150</v>
      </c>
      <c r="E116" s="43"/>
      <c r="F116" s="222" t="s">
        <v>193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150</v>
      </c>
      <c r="AU116" s="20" t="s">
        <v>88</v>
      </c>
    </row>
    <row r="117" s="13" customFormat="1">
      <c r="A117" s="13"/>
      <c r="B117" s="226"/>
      <c r="C117" s="227"/>
      <c r="D117" s="228" t="s">
        <v>152</v>
      </c>
      <c r="E117" s="229" t="s">
        <v>19</v>
      </c>
      <c r="F117" s="230" t="s">
        <v>108</v>
      </c>
      <c r="G117" s="227"/>
      <c r="H117" s="231">
        <v>460.68000000000001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152</v>
      </c>
      <c r="AU117" s="237" t="s">
        <v>88</v>
      </c>
      <c r="AV117" s="13" t="s">
        <v>88</v>
      </c>
      <c r="AW117" s="13" t="s">
        <v>37</v>
      </c>
      <c r="AX117" s="13" t="s">
        <v>86</v>
      </c>
      <c r="AY117" s="237" t="s">
        <v>141</v>
      </c>
    </row>
    <row r="118" s="2" customFormat="1" ht="37.8" customHeight="1">
      <c r="A118" s="41"/>
      <c r="B118" s="42"/>
      <c r="C118" s="208" t="s">
        <v>194</v>
      </c>
      <c r="D118" s="208" t="s">
        <v>143</v>
      </c>
      <c r="E118" s="209" t="s">
        <v>195</v>
      </c>
      <c r="F118" s="210" t="s">
        <v>196</v>
      </c>
      <c r="G118" s="211" t="s">
        <v>146</v>
      </c>
      <c r="H118" s="212">
        <v>460.68000000000001</v>
      </c>
      <c r="I118" s="213"/>
      <c r="J118" s="214">
        <f>ROUND(I118*H118,2)</f>
        <v>0</v>
      </c>
      <c r="K118" s="210" t="s">
        <v>147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148</v>
      </c>
      <c r="AT118" s="219" t="s">
        <v>143</v>
      </c>
      <c r="AU118" s="219" t="s">
        <v>88</v>
      </c>
      <c r="AY118" s="20" t="s">
        <v>141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148</v>
      </c>
      <c r="BM118" s="219" t="s">
        <v>197</v>
      </c>
    </row>
    <row r="119" s="2" customFormat="1">
      <c r="A119" s="41"/>
      <c r="B119" s="42"/>
      <c r="C119" s="43"/>
      <c r="D119" s="221" t="s">
        <v>150</v>
      </c>
      <c r="E119" s="43"/>
      <c r="F119" s="222" t="s">
        <v>198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150</v>
      </c>
      <c r="AU119" s="20" t="s">
        <v>88</v>
      </c>
    </row>
    <row r="120" s="2" customFormat="1" ht="62.7" customHeight="1">
      <c r="A120" s="41"/>
      <c r="B120" s="42"/>
      <c r="C120" s="208" t="s">
        <v>199</v>
      </c>
      <c r="D120" s="208" t="s">
        <v>143</v>
      </c>
      <c r="E120" s="209" t="s">
        <v>200</v>
      </c>
      <c r="F120" s="210" t="s">
        <v>201</v>
      </c>
      <c r="G120" s="211" t="s">
        <v>146</v>
      </c>
      <c r="H120" s="212">
        <v>477.37</v>
      </c>
      <c r="I120" s="213"/>
      <c r="J120" s="214">
        <f>ROUND(I120*H120,2)</f>
        <v>0</v>
      </c>
      <c r="K120" s="210" t="s">
        <v>147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148</v>
      </c>
      <c r="AT120" s="219" t="s">
        <v>143</v>
      </c>
      <c r="AU120" s="219" t="s">
        <v>88</v>
      </c>
      <c r="AY120" s="20" t="s">
        <v>141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148</v>
      </c>
      <c r="BM120" s="219" t="s">
        <v>202</v>
      </c>
    </row>
    <row r="121" s="2" customFormat="1">
      <c r="A121" s="41"/>
      <c r="B121" s="42"/>
      <c r="C121" s="43"/>
      <c r="D121" s="221" t="s">
        <v>150</v>
      </c>
      <c r="E121" s="43"/>
      <c r="F121" s="222" t="s">
        <v>203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88</v>
      </c>
    </row>
    <row r="122" s="16" customFormat="1">
      <c r="A122" s="16"/>
      <c r="B122" s="260"/>
      <c r="C122" s="261"/>
      <c r="D122" s="228" t="s">
        <v>152</v>
      </c>
      <c r="E122" s="262" t="s">
        <v>19</v>
      </c>
      <c r="F122" s="263" t="s">
        <v>204</v>
      </c>
      <c r="G122" s="261"/>
      <c r="H122" s="262" t="s">
        <v>19</v>
      </c>
      <c r="I122" s="264"/>
      <c r="J122" s="261"/>
      <c r="K122" s="261"/>
      <c r="L122" s="265"/>
      <c r="M122" s="266"/>
      <c r="N122" s="267"/>
      <c r="O122" s="267"/>
      <c r="P122" s="267"/>
      <c r="Q122" s="267"/>
      <c r="R122" s="267"/>
      <c r="S122" s="267"/>
      <c r="T122" s="268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69" t="s">
        <v>152</v>
      </c>
      <c r="AU122" s="269" t="s">
        <v>88</v>
      </c>
      <c r="AV122" s="16" t="s">
        <v>86</v>
      </c>
      <c r="AW122" s="16" t="s">
        <v>37</v>
      </c>
      <c r="AX122" s="16" t="s">
        <v>78</v>
      </c>
      <c r="AY122" s="269" t="s">
        <v>141</v>
      </c>
    </row>
    <row r="123" s="13" customFormat="1">
      <c r="A123" s="13"/>
      <c r="B123" s="226"/>
      <c r="C123" s="227"/>
      <c r="D123" s="228" t="s">
        <v>152</v>
      </c>
      <c r="E123" s="229" t="s">
        <v>92</v>
      </c>
      <c r="F123" s="230" t="s">
        <v>205</v>
      </c>
      <c r="G123" s="227"/>
      <c r="H123" s="231">
        <v>477.37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152</v>
      </c>
      <c r="AU123" s="237" t="s">
        <v>88</v>
      </c>
      <c r="AV123" s="13" t="s">
        <v>88</v>
      </c>
      <c r="AW123" s="13" t="s">
        <v>37</v>
      </c>
      <c r="AX123" s="13" t="s">
        <v>86</v>
      </c>
      <c r="AY123" s="237" t="s">
        <v>141</v>
      </c>
    </row>
    <row r="124" s="2" customFormat="1" ht="62.7" customHeight="1">
      <c r="A124" s="41"/>
      <c r="B124" s="42"/>
      <c r="C124" s="208" t="s">
        <v>206</v>
      </c>
      <c r="D124" s="208" t="s">
        <v>143</v>
      </c>
      <c r="E124" s="209" t="s">
        <v>207</v>
      </c>
      <c r="F124" s="210" t="s">
        <v>208</v>
      </c>
      <c r="G124" s="211" t="s">
        <v>146</v>
      </c>
      <c r="H124" s="212">
        <v>283.04500000000002</v>
      </c>
      <c r="I124" s="213"/>
      <c r="J124" s="214">
        <f>ROUND(I124*H124,2)</f>
        <v>0</v>
      </c>
      <c r="K124" s="210" t="s">
        <v>147</v>
      </c>
      <c r="L124" s="47"/>
      <c r="M124" s="215" t="s">
        <v>19</v>
      </c>
      <c r="N124" s="216" t="s">
        <v>49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148</v>
      </c>
      <c r="AT124" s="219" t="s">
        <v>143</v>
      </c>
      <c r="AU124" s="219" t="s">
        <v>88</v>
      </c>
      <c r="AY124" s="20" t="s">
        <v>141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148</v>
      </c>
      <c r="BM124" s="219" t="s">
        <v>209</v>
      </c>
    </row>
    <row r="125" s="2" customFormat="1">
      <c r="A125" s="41"/>
      <c r="B125" s="42"/>
      <c r="C125" s="43"/>
      <c r="D125" s="221" t="s">
        <v>150</v>
      </c>
      <c r="E125" s="43"/>
      <c r="F125" s="222" t="s">
        <v>210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150</v>
      </c>
      <c r="AU125" s="20" t="s">
        <v>88</v>
      </c>
    </row>
    <row r="126" s="13" customFormat="1">
      <c r="A126" s="13"/>
      <c r="B126" s="226"/>
      <c r="C126" s="227"/>
      <c r="D126" s="228" t="s">
        <v>152</v>
      </c>
      <c r="E126" s="229" t="s">
        <v>19</v>
      </c>
      <c r="F126" s="230" t="s">
        <v>211</v>
      </c>
      <c r="G126" s="227"/>
      <c r="H126" s="231">
        <v>24.766999999999999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152</v>
      </c>
      <c r="AU126" s="237" t="s">
        <v>88</v>
      </c>
      <c r="AV126" s="13" t="s">
        <v>88</v>
      </c>
      <c r="AW126" s="13" t="s">
        <v>37</v>
      </c>
      <c r="AX126" s="13" t="s">
        <v>78</v>
      </c>
      <c r="AY126" s="237" t="s">
        <v>141</v>
      </c>
    </row>
    <row r="127" s="13" customFormat="1">
      <c r="A127" s="13"/>
      <c r="B127" s="226"/>
      <c r="C127" s="227"/>
      <c r="D127" s="228" t="s">
        <v>152</v>
      </c>
      <c r="E127" s="229" t="s">
        <v>19</v>
      </c>
      <c r="F127" s="230" t="s">
        <v>212</v>
      </c>
      <c r="G127" s="227"/>
      <c r="H127" s="231">
        <v>231.19200000000001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152</v>
      </c>
      <c r="AU127" s="237" t="s">
        <v>88</v>
      </c>
      <c r="AV127" s="13" t="s">
        <v>88</v>
      </c>
      <c r="AW127" s="13" t="s">
        <v>37</v>
      </c>
      <c r="AX127" s="13" t="s">
        <v>78</v>
      </c>
      <c r="AY127" s="237" t="s">
        <v>141</v>
      </c>
    </row>
    <row r="128" s="13" customFormat="1">
      <c r="A128" s="13"/>
      <c r="B128" s="226"/>
      <c r="C128" s="227"/>
      <c r="D128" s="228" t="s">
        <v>152</v>
      </c>
      <c r="E128" s="229" t="s">
        <v>19</v>
      </c>
      <c r="F128" s="230" t="s">
        <v>213</v>
      </c>
      <c r="G128" s="227"/>
      <c r="H128" s="231">
        <v>16.199999999999999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152</v>
      </c>
      <c r="AU128" s="237" t="s">
        <v>88</v>
      </c>
      <c r="AV128" s="13" t="s">
        <v>88</v>
      </c>
      <c r="AW128" s="13" t="s">
        <v>37</v>
      </c>
      <c r="AX128" s="13" t="s">
        <v>78</v>
      </c>
      <c r="AY128" s="237" t="s">
        <v>141</v>
      </c>
    </row>
    <row r="129" s="13" customFormat="1">
      <c r="A129" s="13"/>
      <c r="B129" s="226"/>
      <c r="C129" s="227"/>
      <c r="D129" s="228" t="s">
        <v>152</v>
      </c>
      <c r="E129" s="229" t="s">
        <v>19</v>
      </c>
      <c r="F129" s="230" t="s">
        <v>214</v>
      </c>
      <c r="G129" s="227"/>
      <c r="H129" s="231">
        <v>10.885999999999999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152</v>
      </c>
      <c r="AU129" s="237" t="s">
        <v>88</v>
      </c>
      <c r="AV129" s="13" t="s">
        <v>88</v>
      </c>
      <c r="AW129" s="13" t="s">
        <v>37</v>
      </c>
      <c r="AX129" s="13" t="s">
        <v>78</v>
      </c>
      <c r="AY129" s="237" t="s">
        <v>141</v>
      </c>
    </row>
    <row r="130" s="14" customFormat="1">
      <c r="A130" s="14"/>
      <c r="B130" s="238"/>
      <c r="C130" s="239"/>
      <c r="D130" s="228" t="s">
        <v>152</v>
      </c>
      <c r="E130" s="240" t="s">
        <v>99</v>
      </c>
      <c r="F130" s="241" t="s">
        <v>155</v>
      </c>
      <c r="G130" s="239"/>
      <c r="H130" s="242">
        <v>283.04500000000002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152</v>
      </c>
      <c r="AU130" s="248" t="s">
        <v>88</v>
      </c>
      <c r="AV130" s="14" t="s">
        <v>148</v>
      </c>
      <c r="AW130" s="14" t="s">
        <v>37</v>
      </c>
      <c r="AX130" s="14" t="s">
        <v>86</v>
      </c>
      <c r="AY130" s="248" t="s">
        <v>141</v>
      </c>
    </row>
    <row r="131" s="2" customFormat="1" ht="44.25" customHeight="1">
      <c r="A131" s="41"/>
      <c r="B131" s="42"/>
      <c r="C131" s="208" t="s">
        <v>215</v>
      </c>
      <c r="D131" s="208" t="s">
        <v>143</v>
      </c>
      <c r="E131" s="209" t="s">
        <v>216</v>
      </c>
      <c r="F131" s="210" t="s">
        <v>217</v>
      </c>
      <c r="G131" s="211" t="s">
        <v>146</v>
      </c>
      <c r="H131" s="212">
        <v>760.41499999999996</v>
      </c>
      <c r="I131" s="213"/>
      <c r="J131" s="214">
        <f>ROUND(I131*H131,2)</f>
        <v>0</v>
      </c>
      <c r="K131" s="210" t="s">
        <v>147</v>
      </c>
      <c r="L131" s="47"/>
      <c r="M131" s="215" t="s">
        <v>19</v>
      </c>
      <c r="N131" s="216" t="s">
        <v>49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148</v>
      </c>
      <c r="AT131" s="219" t="s">
        <v>143</v>
      </c>
      <c r="AU131" s="219" t="s">
        <v>88</v>
      </c>
      <c r="AY131" s="20" t="s">
        <v>141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148</v>
      </c>
      <c r="BM131" s="219" t="s">
        <v>218</v>
      </c>
    </row>
    <row r="132" s="2" customFormat="1">
      <c r="A132" s="41"/>
      <c r="B132" s="42"/>
      <c r="C132" s="43"/>
      <c r="D132" s="221" t="s">
        <v>150</v>
      </c>
      <c r="E132" s="43"/>
      <c r="F132" s="222" t="s">
        <v>219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150</v>
      </c>
      <c r="AU132" s="20" t="s">
        <v>88</v>
      </c>
    </row>
    <row r="133" s="16" customFormat="1">
      <c r="A133" s="16"/>
      <c r="B133" s="260"/>
      <c r="C133" s="261"/>
      <c r="D133" s="228" t="s">
        <v>152</v>
      </c>
      <c r="E133" s="262" t="s">
        <v>19</v>
      </c>
      <c r="F133" s="263" t="s">
        <v>220</v>
      </c>
      <c r="G133" s="261"/>
      <c r="H133" s="262" t="s">
        <v>19</v>
      </c>
      <c r="I133" s="264"/>
      <c r="J133" s="261"/>
      <c r="K133" s="261"/>
      <c r="L133" s="265"/>
      <c r="M133" s="266"/>
      <c r="N133" s="267"/>
      <c r="O133" s="267"/>
      <c r="P133" s="267"/>
      <c r="Q133" s="267"/>
      <c r="R133" s="267"/>
      <c r="S133" s="267"/>
      <c r="T133" s="268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69" t="s">
        <v>152</v>
      </c>
      <c r="AU133" s="269" t="s">
        <v>88</v>
      </c>
      <c r="AV133" s="16" t="s">
        <v>86</v>
      </c>
      <c r="AW133" s="16" t="s">
        <v>37</v>
      </c>
      <c r="AX133" s="16" t="s">
        <v>78</v>
      </c>
      <c r="AY133" s="269" t="s">
        <v>141</v>
      </c>
    </row>
    <row r="134" s="13" customFormat="1">
      <c r="A134" s="13"/>
      <c r="B134" s="226"/>
      <c r="C134" s="227"/>
      <c r="D134" s="228" t="s">
        <v>152</v>
      </c>
      <c r="E134" s="229" t="s">
        <v>19</v>
      </c>
      <c r="F134" s="230" t="s">
        <v>92</v>
      </c>
      <c r="G134" s="227"/>
      <c r="H134" s="231">
        <v>477.37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152</v>
      </c>
      <c r="AU134" s="237" t="s">
        <v>88</v>
      </c>
      <c r="AV134" s="13" t="s">
        <v>88</v>
      </c>
      <c r="AW134" s="13" t="s">
        <v>37</v>
      </c>
      <c r="AX134" s="13" t="s">
        <v>78</v>
      </c>
      <c r="AY134" s="237" t="s">
        <v>141</v>
      </c>
    </row>
    <row r="135" s="16" customFormat="1">
      <c r="A135" s="16"/>
      <c r="B135" s="260"/>
      <c r="C135" s="261"/>
      <c r="D135" s="228" t="s">
        <v>152</v>
      </c>
      <c r="E135" s="262" t="s">
        <v>19</v>
      </c>
      <c r="F135" s="263" t="s">
        <v>221</v>
      </c>
      <c r="G135" s="261"/>
      <c r="H135" s="262" t="s">
        <v>19</v>
      </c>
      <c r="I135" s="264"/>
      <c r="J135" s="261"/>
      <c r="K135" s="261"/>
      <c r="L135" s="265"/>
      <c r="M135" s="266"/>
      <c r="N135" s="267"/>
      <c r="O135" s="267"/>
      <c r="P135" s="267"/>
      <c r="Q135" s="267"/>
      <c r="R135" s="267"/>
      <c r="S135" s="267"/>
      <c r="T135" s="268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9" t="s">
        <v>152</v>
      </c>
      <c r="AU135" s="269" t="s">
        <v>88</v>
      </c>
      <c r="AV135" s="16" t="s">
        <v>86</v>
      </c>
      <c r="AW135" s="16" t="s">
        <v>37</v>
      </c>
      <c r="AX135" s="16" t="s">
        <v>78</v>
      </c>
      <c r="AY135" s="269" t="s">
        <v>141</v>
      </c>
    </row>
    <row r="136" s="13" customFormat="1">
      <c r="A136" s="13"/>
      <c r="B136" s="226"/>
      <c r="C136" s="227"/>
      <c r="D136" s="228" t="s">
        <v>152</v>
      </c>
      <c r="E136" s="229" t="s">
        <v>19</v>
      </c>
      <c r="F136" s="230" t="s">
        <v>99</v>
      </c>
      <c r="G136" s="227"/>
      <c r="H136" s="231">
        <v>283.04500000000002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152</v>
      </c>
      <c r="AU136" s="237" t="s">
        <v>88</v>
      </c>
      <c r="AV136" s="13" t="s">
        <v>88</v>
      </c>
      <c r="AW136" s="13" t="s">
        <v>37</v>
      </c>
      <c r="AX136" s="13" t="s">
        <v>78</v>
      </c>
      <c r="AY136" s="237" t="s">
        <v>141</v>
      </c>
    </row>
    <row r="137" s="14" customFormat="1">
      <c r="A137" s="14"/>
      <c r="B137" s="238"/>
      <c r="C137" s="239"/>
      <c r="D137" s="228" t="s">
        <v>152</v>
      </c>
      <c r="E137" s="240" t="s">
        <v>19</v>
      </c>
      <c r="F137" s="241" t="s">
        <v>155</v>
      </c>
      <c r="G137" s="239"/>
      <c r="H137" s="242">
        <v>760.41499999999996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152</v>
      </c>
      <c r="AU137" s="248" t="s">
        <v>88</v>
      </c>
      <c r="AV137" s="14" t="s">
        <v>148</v>
      </c>
      <c r="AW137" s="14" t="s">
        <v>37</v>
      </c>
      <c r="AX137" s="14" t="s">
        <v>86</v>
      </c>
      <c r="AY137" s="248" t="s">
        <v>141</v>
      </c>
    </row>
    <row r="138" s="2" customFormat="1" ht="44.25" customHeight="1">
      <c r="A138" s="41"/>
      <c r="B138" s="42"/>
      <c r="C138" s="208" t="s">
        <v>8</v>
      </c>
      <c r="D138" s="208" t="s">
        <v>143</v>
      </c>
      <c r="E138" s="209" t="s">
        <v>222</v>
      </c>
      <c r="F138" s="210" t="s">
        <v>223</v>
      </c>
      <c r="G138" s="211" t="s">
        <v>224</v>
      </c>
      <c r="H138" s="212">
        <v>509.48099999999999</v>
      </c>
      <c r="I138" s="213"/>
      <c r="J138" s="214">
        <f>ROUND(I138*H138,2)</f>
        <v>0</v>
      </c>
      <c r="K138" s="210" t="s">
        <v>147</v>
      </c>
      <c r="L138" s="47"/>
      <c r="M138" s="215" t="s">
        <v>19</v>
      </c>
      <c r="N138" s="216" t="s">
        <v>49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148</v>
      </c>
      <c r="AT138" s="219" t="s">
        <v>143</v>
      </c>
      <c r="AU138" s="219" t="s">
        <v>88</v>
      </c>
      <c r="AY138" s="20" t="s">
        <v>141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148</v>
      </c>
      <c r="BM138" s="219" t="s">
        <v>225</v>
      </c>
    </row>
    <row r="139" s="2" customFormat="1">
      <c r="A139" s="41"/>
      <c r="B139" s="42"/>
      <c r="C139" s="43"/>
      <c r="D139" s="221" t="s">
        <v>150</v>
      </c>
      <c r="E139" s="43"/>
      <c r="F139" s="222" t="s">
        <v>226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150</v>
      </c>
      <c r="AU139" s="20" t="s">
        <v>88</v>
      </c>
    </row>
    <row r="140" s="13" customFormat="1">
      <c r="A140" s="13"/>
      <c r="B140" s="226"/>
      <c r="C140" s="227"/>
      <c r="D140" s="228" t="s">
        <v>152</v>
      </c>
      <c r="E140" s="229" t="s">
        <v>19</v>
      </c>
      <c r="F140" s="230" t="s">
        <v>99</v>
      </c>
      <c r="G140" s="227"/>
      <c r="H140" s="231">
        <v>283.04500000000002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152</v>
      </c>
      <c r="AU140" s="237" t="s">
        <v>88</v>
      </c>
      <c r="AV140" s="13" t="s">
        <v>88</v>
      </c>
      <c r="AW140" s="13" t="s">
        <v>37</v>
      </c>
      <c r="AX140" s="13" t="s">
        <v>86</v>
      </c>
      <c r="AY140" s="237" t="s">
        <v>141</v>
      </c>
    </row>
    <row r="141" s="13" customFormat="1">
      <c r="A141" s="13"/>
      <c r="B141" s="226"/>
      <c r="C141" s="227"/>
      <c r="D141" s="228" t="s">
        <v>152</v>
      </c>
      <c r="E141" s="227"/>
      <c r="F141" s="230" t="s">
        <v>227</v>
      </c>
      <c r="G141" s="227"/>
      <c r="H141" s="231">
        <v>509.48099999999999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152</v>
      </c>
      <c r="AU141" s="237" t="s">
        <v>88</v>
      </c>
      <c r="AV141" s="13" t="s">
        <v>88</v>
      </c>
      <c r="AW141" s="13" t="s">
        <v>4</v>
      </c>
      <c r="AX141" s="13" t="s">
        <v>86</v>
      </c>
      <c r="AY141" s="237" t="s">
        <v>141</v>
      </c>
    </row>
    <row r="142" s="2" customFormat="1" ht="37.8" customHeight="1">
      <c r="A142" s="41"/>
      <c r="B142" s="42"/>
      <c r="C142" s="208" t="s">
        <v>228</v>
      </c>
      <c r="D142" s="208" t="s">
        <v>143</v>
      </c>
      <c r="E142" s="209" t="s">
        <v>229</v>
      </c>
      <c r="F142" s="210" t="s">
        <v>230</v>
      </c>
      <c r="G142" s="211" t="s">
        <v>146</v>
      </c>
      <c r="H142" s="212">
        <v>283.04500000000002</v>
      </c>
      <c r="I142" s="213"/>
      <c r="J142" s="214">
        <f>ROUND(I142*H142,2)</f>
        <v>0</v>
      </c>
      <c r="K142" s="210" t="s">
        <v>147</v>
      </c>
      <c r="L142" s="47"/>
      <c r="M142" s="215" t="s">
        <v>19</v>
      </c>
      <c r="N142" s="216" t="s">
        <v>49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148</v>
      </c>
      <c r="AT142" s="219" t="s">
        <v>143</v>
      </c>
      <c r="AU142" s="219" t="s">
        <v>88</v>
      </c>
      <c r="AY142" s="20" t="s">
        <v>141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86</v>
      </c>
      <c r="BK142" s="220">
        <f>ROUND(I142*H142,2)</f>
        <v>0</v>
      </c>
      <c r="BL142" s="20" t="s">
        <v>148</v>
      </c>
      <c r="BM142" s="219" t="s">
        <v>231</v>
      </c>
    </row>
    <row r="143" s="2" customFormat="1">
      <c r="A143" s="41"/>
      <c r="B143" s="42"/>
      <c r="C143" s="43"/>
      <c r="D143" s="221" t="s">
        <v>150</v>
      </c>
      <c r="E143" s="43"/>
      <c r="F143" s="222" t="s">
        <v>232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150</v>
      </c>
      <c r="AU143" s="20" t="s">
        <v>88</v>
      </c>
    </row>
    <row r="144" s="13" customFormat="1">
      <c r="A144" s="13"/>
      <c r="B144" s="226"/>
      <c r="C144" s="227"/>
      <c r="D144" s="228" t="s">
        <v>152</v>
      </c>
      <c r="E144" s="229" t="s">
        <v>19</v>
      </c>
      <c r="F144" s="230" t="s">
        <v>99</v>
      </c>
      <c r="G144" s="227"/>
      <c r="H144" s="231">
        <v>283.04500000000002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152</v>
      </c>
      <c r="AU144" s="237" t="s">
        <v>88</v>
      </c>
      <c r="AV144" s="13" t="s">
        <v>88</v>
      </c>
      <c r="AW144" s="13" t="s">
        <v>37</v>
      </c>
      <c r="AX144" s="13" t="s">
        <v>86</v>
      </c>
      <c r="AY144" s="237" t="s">
        <v>141</v>
      </c>
    </row>
    <row r="145" s="2" customFormat="1" ht="44.25" customHeight="1">
      <c r="A145" s="41"/>
      <c r="B145" s="42"/>
      <c r="C145" s="208" t="s">
        <v>233</v>
      </c>
      <c r="D145" s="208" t="s">
        <v>143</v>
      </c>
      <c r="E145" s="209" t="s">
        <v>234</v>
      </c>
      <c r="F145" s="210" t="s">
        <v>235</v>
      </c>
      <c r="G145" s="211" t="s">
        <v>146</v>
      </c>
      <c r="H145" s="212">
        <v>238.685</v>
      </c>
      <c r="I145" s="213"/>
      <c r="J145" s="214">
        <f>ROUND(I145*H145,2)</f>
        <v>0</v>
      </c>
      <c r="K145" s="210" t="s">
        <v>147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148</v>
      </c>
      <c r="AT145" s="219" t="s">
        <v>143</v>
      </c>
      <c r="AU145" s="219" t="s">
        <v>88</v>
      </c>
      <c r="AY145" s="20" t="s">
        <v>141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148</v>
      </c>
      <c r="BM145" s="219" t="s">
        <v>236</v>
      </c>
    </row>
    <row r="146" s="2" customFormat="1">
      <c r="A146" s="41"/>
      <c r="B146" s="42"/>
      <c r="C146" s="43"/>
      <c r="D146" s="221" t="s">
        <v>150</v>
      </c>
      <c r="E146" s="43"/>
      <c r="F146" s="222" t="s">
        <v>237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150</v>
      </c>
      <c r="AU146" s="20" t="s">
        <v>88</v>
      </c>
    </row>
    <row r="147" s="13" customFormat="1">
      <c r="A147" s="13"/>
      <c r="B147" s="226"/>
      <c r="C147" s="227"/>
      <c r="D147" s="228" t="s">
        <v>152</v>
      </c>
      <c r="E147" s="229" t="s">
        <v>19</v>
      </c>
      <c r="F147" s="230" t="s">
        <v>238</v>
      </c>
      <c r="G147" s="227"/>
      <c r="H147" s="231">
        <v>238.685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152</v>
      </c>
      <c r="AU147" s="237" t="s">
        <v>88</v>
      </c>
      <c r="AV147" s="13" t="s">
        <v>88</v>
      </c>
      <c r="AW147" s="13" t="s">
        <v>37</v>
      </c>
      <c r="AX147" s="13" t="s">
        <v>86</v>
      </c>
      <c r="AY147" s="237" t="s">
        <v>141</v>
      </c>
    </row>
    <row r="148" s="2" customFormat="1" ht="66.75" customHeight="1">
      <c r="A148" s="41"/>
      <c r="B148" s="42"/>
      <c r="C148" s="208" t="s">
        <v>239</v>
      </c>
      <c r="D148" s="208" t="s">
        <v>143</v>
      </c>
      <c r="E148" s="209" t="s">
        <v>240</v>
      </c>
      <c r="F148" s="210" t="s">
        <v>241</v>
      </c>
      <c r="G148" s="211" t="s">
        <v>146</v>
      </c>
      <c r="H148" s="212">
        <v>19.917000000000002</v>
      </c>
      <c r="I148" s="213"/>
      <c r="J148" s="214">
        <f>ROUND(I148*H148,2)</f>
        <v>0</v>
      </c>
      <c r="K148" s="210" t="s">
        <v>147</v>
      </c>
      <c r="L148" s="47"/>
      <c r="M148" s="215" t="s">
        <v>19</v>
      </c>
      <c r="N148" s="216" t="s">
        <v>49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148</v>
      </c>
      <c r="AT148" s="219" t="s">
        <v>143</v>
      </c>
      <c r="AU148" s="219" t="s">
        <v>88</v>
      </c>
      <c r="AY148" s="20" t="s">
        <v>141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86</v>
      </c>
      <c r="BK148" s="220">
        <f>ROUND(I148*H148,2)</f>
        <v>0</v>
      </c>
      <c r="BL148" s="20" t="s">
        <v>148</v>
      </c>
      <c r="BM148" s="219" t="s">
        <v>242</v>
      </c>
    </row>
    <row r="149" s="2" customFormat="1">
      <c r="A149" s="41"/>
      <c r="B149" s="42"/>
      <c r="C149" s="43"/>
      <c r="D149" s="221" t="s">
        <v>150</v>
      </c>
      <c r="E149" s="43"/>
      <c r="F149" s="222" t="s">
        <v>243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150</v>
      </c>
      <c r="AU149" s="20" t="s">
        <v>88</v>
      </c>
    </row>
    <row r="150" s="13" customFormat="1">
      <c r="A150" s="13"/>
      <c r="B150" s="226"/>
      <c r="C150" s="227"/>
      <c r="D150" s="228" t="s">
        <v>152</v>
      </c>
      <c r="E150" s="229" t="s">
        <v>19</v>
      </c>
      <c r="F150" s="230" t="s">
        <v>244</v>
      </c>
      <c r="G150" s="227"/>
      <c r="H150" s="231">
        <v>6.4349999999999996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152</v>
      </c>
      <c r="AU150" s="237" t="s">
        <v>88</v>
      </c>
      <c r="AV150" s="13" t="s">
        <v>88</v>
      </c>
      <c r="AW150" s="13" t="s">
        <v>37</v>
      </c>
      <c r="AX150" s="13" t="s">
        <v>78</v>
      </c>
      <c r="AY150" s="237" t="s">
        <v>141</v>
      </c>
    </row>
    <row r="151" s="13" customFormat="1">
      <c r="A151" s="13"/>
      <c r="B151" s="226"/>
      <c r="C151" s="227"/>
      <c r="D151" s="228" t="s">
        <v>152</v>
      </c>
      <c r="E151" s="229" t="s">
        <v>19</v>
      </c>
      <c r="F151" s="230" t="s">
        <v>245</v>
      </c>
      <c r="G151" s="227"/>
      <c r="H151" s="231">
        <v>2.3170000000000002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152</v>
      </c>
      <c r="AU151" s="237" t="s">
        <v>88</v>
      </c>
      <c r="AV151" s="13" t="s">
        <v>88</v>
      </c>
      <c r="AW151" s="13" t="s">
        <v>37</v>
      </c>
      <c r="AX151" s="13" t="s">
        <v>78</v>
      </c>
      <c r="AY151" s="237" t="s">
        <v>141</v>
      </c>
    </row>
    <row r="152" s="13" customFormat="1">
      <c r="A152" s="13"/>
      <c r="B152" s="226"/>
      <c r="C152" s="227"/>
      <c r="D152" s="228" t="s">
        <v>152</v>
      </c>
      <c r="E152" s="229" t="s">
        <v>19</v>
      </c>
      <c r="F152" s="230" t="s">
        <v>246</v>
      </c>
      <c r="G152" s="227"/>
      <c r="H152" s="231">
        <v>11.164999999999999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152</v>
      </c>
      <c r="AU152" s="237" t="s">
        <v>88</v>
      </c>
      <c r="AV152" s="13" t="s">
        <v>88</v>
      </c>
      <c r="AW152" s="13" t="s">
        <v>37</v>
      </c>
      <c r="AX152" s="13" t="s">
        <v>78</v>
      </c>
      <c r="AY152" s="237" t="s">
        <v>141</v>
      </c>
    </row>
    <row r="153" s="14" customFormat="1">
      <c r="A153" s="14"/>
      <c r="B153" s="238"/>
      <c r="C153" s="239"/>
      <c r="D153" s="228" t="s">
        <v>152</v>
      </c>
      <c r="E153" s="240" t="s">
        <v>95</v>
      </c>
      <c r="F153" s="241" t="s">
        <v>155</v>
      </c>
      <c r="G153" s="239"/>
      <c r="H153" s="242">
        <v>19.917000000000002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152</v>
      </c>
      <c r="AU153" s="248" t="s">
        <v>88</v>
      </c>
      <c r="AV153" s="14" t="s">
        <v>148</v>
      </c>
      <c r="AW153" s="14" t="s">
        <v>37</v>
      </c>
      <c r="AX153" s="14" t="s">
        <v>86</v>
      </c>
      <c r="AY153" s="248" t="s">
        <v>141</v>
      </c>
    </row>
    <row r="154" s="2" customFormat="1" ht="16.5" customHeight="1">
      <c r="A154" s="41"/>
      <c r="B154" s="42"/>
      <c r="C154" s="270" t="s">
        <v>247</v>
      </c>
      <c r="D154" s="270" t="s">
        <v>248</v>
      </c>
      <c r="E154" s="271" t="s">
        <v>249</v>
      </c>
      <c r="F154" s="272" t="s">
        <v>250</v>
      </c>
      <c r="G154" s="273" t="s">
        <v>224</v>
      </c>
      <c r="H154" s="274">
        <v>39.834000000000003</v>
      </c>
      <c r="I154" s="275"/>
      <c r="J154" s="276">
        <f>ROUND(I154*H154,2)</f>
        <v>0</v>
      </c>
      <c r="K154" s="272" t="s">
        <v>147</v>
      </c>
      <c r="L154" s="277"/>
      <c r="M154" s="278" t="s">
        <v>19</v>
      </c>
      <c r="N154" s="279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194</v>
      </c>
      <c r="AT154" s="219" t="s">
        <v>248</v>
      </c>
      <c r="AU154" s="219" t="s">
        <v>88</v>
      </c>
      <c r="AY154" s="20" t="s">
        <v>141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148</v>
      </c>
      <c r="BM154" s="219" t="s">
        <v>251</v>
      </c>
    </row>
    <row r="155" s="13" customFormat="1">
      <c r="A155" s="13"/>
      <c r="B155" s="226"/>
      <c r="C155" s="227"/>
      <c r="D155" s="228" t="s">
        <v>152</v>
      </c>
      <c r="E155" s="227"/>
      <c r="F155" s="230" t="s">
        <v>252</v>
      </c>
      <c r="G155" s="227"/>
      <c r="H155" s="231">
        <v>39.834000000000003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152</v>
      </c>
      <c r="AU155" s="237" t="s">
        <v>88</v>
      </c>
      <c r="AV155" s="13" t="s">
        <v>88</v>
      </c>
      <c r="AW155" s="13" t="s">
        <v>4</v>
      </c>
      <c r="AX155" s="13" t="s">
        <v>86</v>
      </c>
      <c r="AY155" s="237" t="s">
        <v>141</v>
      </c>
    </row>
    <row r="156" s="12" customFormat="1" ht="22.8" customHeight="1">
      <c r="A156" s="12"/>
      <c r="B156" s="192"/>
      <c r="C156" s="193"/>
      <c r="D156" s="194" t="s">
        <v>77</v>
      </c>
      <c r="E156" s="206" t="s">
        <v>88</v>
      </c>
      <c r="F156" s="206" t="s">
        <v>253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SUM(P157:P164)</f>
        <v>0</v>
      </c>
      <c r="Q156" s="200"/>
      <c r="R156" s="201">
        <f>SUM(R157:R164)</f>
        <v>2.7440793171853999</v>
      </c>
      <c r="S156" s="200"/>
      <c r="T156" s="202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3" t="s">
        <v>86</v>
      </c>
      <c r="AT156" s="204" t="s">
        <v>77</v>
      </c>
      <c r="AU156" s="204" t="s">
        <v>86</v>
      </c>
      <c r="AY156" s="203" t="s">
        <v>141</v>
      </c>
      <c r="BK156" s="205">
        <f>SUM(BK157:BK164)</f>
        <v>0</v>
      </c>
    </row>
    <row r="157" s="2" customFormat="1" ht="24.15" customHeight="1">
      <c r="A157" s="41"/>
      <c r="B157" s="42"/>
      <c r="C157" s="208" t="s">
        <v>254</v>
      </c>
      <c r="D157" s="208" t="s">
        <v>143</v>
      </c>
      <c r="E157" s="209" t="s">
        <v>255</v>
      </c>
      <c r="F157" s="210" t="s">
        <v>256</v>
      </c>
      <c r="G157" s="211" t="s">
        <v>146</v>
      </c>
      <c r="H157" s="212">
        <v>17.213999999999999</v>
      </c>
      <c r="I157" s="213"/>
      <c r="J157" s="214">
        <f>ROUND(I157*H157,2)</f>
        <v>0</v>
      </c>
      <c r="K157" s="210" t="s">
        <v>147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148</v>
      </c>
      <c r="AT157" s="219" t="s">
        <v>143</v>
      </c>
      <c r="AU157" s="219" t="s">
        <v>88</v>
      </c>
      <c r="AY157" s="20" t="s">
        <v>141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148</v>
      </c>
      <c r="BM157" s="219" t="s">
        <v>257</v>
      </c>
    </row>
    <row r="158" s="2" customFormat="1">
      <c r="A158" s="41"/>
      <c r="B158" s="42"/>
      <c r="C158" s="43"/>
      <c r="D158" s="221" t="s">
        <v>150</v>
      </c>
      <c r="E158" s="43"/>
      <c r="F158" s="222" t="s">
        <v>258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150</v>
      </c>
      <c r="AU158" s="20" t="s">
        <v>88</v>
      </c>
    </row>
    <row r="159" s="13" customFormat="1">
      <c r="A159" s="13"/>
      <c r="B159" s="226"/>
      <c r="C159" s="227"/>
      <c r="D159" s="228" t="s">
        <v>152</v>
      </c>
      <c r="E159" s="229" t="s">
        <v>19</v>
      </c>
      <c r="F159" s="230" t="s">
        <v>259</v>
      </c>
      <c r="G159" s="227"/>
      <c r="H159" s="231">
        <v>1.014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152</v>
      </c>
      <c r="AU159" s="237" t="s">
        <v>88</v>
      </c>
      <c r="AV159" s="13" t="s">
        <v>88</v>
      </c>
      <c r="AW159" s="13" t="s">
        <v>37</v>
      </c>
      <c r="AX159" s="13" t="s">
        <v>78</v>
      </c>
      <c r="AY159" s="237" t="s">
        <v>141</v>
      </c>
    </row>
    <row r="160" s="13" customFormat="1">
      <c r="A160" s="13"/>
      <c r="B160" s="226"/>
      <c r="C160" s="227"/>
      <c r="D160" s="228" t="s">
        <v>152</v>
      </c>
      <c r="E160" s="229" t="s">
        <v>19</v>
      </c>
      <c r="F160" s="230" t="s">
        <v>213</v>
      </c>
      <c r="G160" s="227"/>
      <c r="H160" s="231">
        <v>16.199999999999999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152</v>
      </c>
      <c r="AU160" s="237" t="s">
        <v>88</v>
      </c>
      <c r="AV160" s="13" t="s">
        <v>88</v>
      </c>
      <c r="AW160" s="13" t="s">
        <v>37</v>
      </c>
      <c r="AX160" s="13" t="s">
        <v>78</v>
      </c>
      <c r="AY160" s="237" t="s">
        <v>141</v>
      </c>
    </row>
    <row r="161" s="14" customFormat="1">
      <c r="A161" s="14"/>
      <c r="B161" s="238"/>
      <c r="C161" s="239"/>
      <c r="D161" s="228" t="s">
        <v>152</v>
      </c>
      <c r="E161" s="240" t="s">
        <v>19</v>
      </c>
      <c r="F161" s="241" t="s">
        <v>155</v>
      </c>
      <c r="G161" s="239"/>
      <c r="H161" s="242">
        <v>17.213999999999999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152</v>
      </c>
      <c r="AU161" s="248" t="s">
        <v>88</v>
      </c>
      <c r="AV161" s="14" t="s">
        <v>148</v>
      </c>
      <c r="AW161" s="14" t="s">
        <v>37</v>
      </c>
      <c r="AX161" s="14" t="s">
        <v>86</v>
      </c>
      <c r="AY161" s="248" t="s">
        <v>141</v>
      </c>
    </row>
    <row r="162" s="2" customFormat="1" ht="24.15" customHeight="1">
      <c r="A162" s="41"/>
      <c r="B162" s="42"/>
      <c r="C162" s="208" t="s">
        <v>260</v>
      </c>
      <c r="D162" s="208" t="s">
        <v>143</v>
      </c>
      <c r="E162" s="209" t="s">
        <v>261</v>
      </c>
      <c r="F162" s="210" t="s">
        <v>262</v>
      </c>
      <c r="G162" s="211" t="s">
        <v>224</v>
      </c>
      <c r="H162" s="212">
        <v>2.5819999999999999</v>
      </c>
      <c r="I162" s="213"/>
      <c r="J162" s="214">
        <f>ROUND(I162*H162,2)</f>
        <v>0</v>
      </c>
      <c r="K162" s="210" t="s">
        <v>147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1.0627727797</v>
      </c>
      <c r="R162" s="217">
        <f>Q162*H162</f>
        <v>2.7440793171853999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148</v>
      </c>
      <c r="AT162" s="219" t="s">
        <v>143</v>
      </c>
      <c r="AU162" s="219" t="s">
        <v>88</v>
      </c>
      <c r="AY162" s="20" t="s">
        <v>141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148</v>
      </c>
      <c r="BM162" s="219" t="s">
        <v>263</v>
      </c>
    </row>
    <row r="163" s="2" customFormat="1">
      <c r="A163" s="41"/>
      <c r="B163" s="42"/>
      <c r="C163" s="43"/>
      <c r="D163" s="221" t="s">
        <v>150</v>
      </c>
      <c r="E163" s="43"/>
      <c r="F163" s="222" t="s">
        <v>264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150</v>
      </c>
      <c r="AU163" s="20" t="s">
        <v>88</v>
      </c>
    </row>
    <row r="164" s="13" customFormat="1">
      <c r="A164" s="13"/>
      <c r="B164" s="226"/>
      <c r="C164" s="227"/>
      <c r="D164" s="228" t="s">
        <v>152</v>
      </c>
      <c r="E164" s="229" t="s">
        <v>19</v>
      </c>
      <c r="F164" s="230" t="s">
        <v>265</v>
      </c>
      <c r="G164" s="227"/>
      <c r="H164" s="231">
        <v>2.5819999999999999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152</v>
      </c>
      <c r="AU164" s="237" t="s">
        <v>88</v>
      </c>
      <c r="AV164" s="13" t="s">
        <v>88</v>
      </c>
      <c r="AW164" s="13" t="s">
        <v>37</v>
      </c>
      <c r="AX164" s="13" t="s">
        <v>86</v>
      </c>
      <c r="AY164" s="237" t="s">
        <v>141</v>
      </c>
    </row>
    <row r="165" s="12" customFormat="1" ht="22.8" customHeight="1">
      <c r="A165" s="12"/>
      <c r="B165" s="192"/>
      <c r="C165" s="193"/>
      <c r="D165" s="194" t="s">
        <v>77</v>
      </c>
      <c r="E165" s="206" t="s">
        <v>163</v>
      </c>
      <c r="F165" s="206" t="s">
        <v>266</v>
      </c>
      <c r="G165" s="193"/>
      <c r="H165" s="193"/>
      <c r="I165" s="196"/>
      <c r="J165" s="207">
        <f>BK165</f>
        <v>0</v>
      </c>
      <c r="K165" s="193"/>
      <c r="L165" s="198"/>
      <c r="M165" s="199"/>
      <c r="N165" s="200"/>
      <c r="O165" s="200"/>
      <c r="P165" s="201">
        <f>SUM(P166:P174)</f>
        <v>0</v>
      </c>
      <c r="Q165" s="200"/>
      <c r="R165" s="201">
        <f>SUM(R166:R174)</f>
        <v>0.0080000000000000002</v>
      </c>
      <c r="S165" s="200"/>
      <c r="T165" s="202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3" t="s">
        <v>86</v>
      </c>
      <c r="AT165" s="204" t="s">
        <v>77</v>
      </c>
      <c r="AU165" s="204" t="s">
        <v>86</v>
      </c>
      <c r="AY165" s="203" t="s">
        <v>141</v>
      </c>
      <c r="BK165" s="205">
        <f>SUM(BK166:BK174)</f>
        <v>0</v>
      </c>
    </row>
    <row r="166" s="2" customFormat="1" ht="37.8" customHeight="1">
      <c r="A166" s="41"/>
      <c r="B166" s="42"/>
      <c r="C166" s="208" t="s">
        <v>267</v>
      </c>
      <c r="D166" s="208" t="s">
        <v>143</v>
      </c>
      <c r="E166" s="209" t="s">
        <v>268</v>
      </c>
      <c r="F166" s="210" t="s">
        <v>269</v>
      </c>
      <c r="G166" s="211" t="s">
        <v>270</v>
      </c>
      <c r="H166" s="212">
        <v>1</v>
      </c>
      <c r="I166" s="213"/>
      <c r="J166" s="214">
        <f>ROUND(I166*H166,2)</f>
        <v>0</v>
      </c>
      <c r="K166" s="210" t="s">
        <v>147</v>
      </c>
      <c r="L166" s="47"/>
      <c r="M166" s="215" t="s">
        <v>19</v>
      </c>
      <c r="N166" s="216" t="s">
        <v>49</v>
      </c>
      <c r="O166" s="87"/>
      <c r="P166" s="217">
        <f>O166*H166</f>
        <v>0</v>
      </c>
      <c r="Q166" s="217">
        <v>0.002</v>
      </c>
      <c r="R166" s="217">
        <f>Q166*H166</f>
        <v>0.002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148</v>
      </c>
      <c r="AT166" s="219" t="s">
        <v>143</v>
      </c>
      <c r="AU166" s="219" t="s">
        <v>88</v>
      </c>
      <c r="AY166" s="20" t="s">
        <v>141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86</v>
      </c>
      <c r="BK166" s="220">
        <f>ROUND(I166*H166,2)</f>
        <v>0</v>
      </c>
      <c r="BL166" s="20" t="s">
        <v>148</v>
      </c>
      <c r="BM166" s="219" t="s">
        <v>271</v>
      </c>
    </row>
    <row r="167" s="2" customFormat="1">
      <c r="A167" s="41"/>
      <c r="B167" s="42"/>
      <c r="C167" s="43"/>
      <c r="D167" s="221" t="s">
        <v>150</v>
      </c>
      <c r="E167" s="43"/>
      <c r="F167" s="222" t="s">
        <v>272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150</v>
      </c>
      <c r="AU167" s="20" t="s">
        <v>88</v>
      </c>
    </row>
    <row r="168" s="2" customFormat="1" ht="37.8" customHeight="1">
      <c r="A168" s="41"/>
      <c r="B168" s="42"/>
      <c r="C168" s="208" t="s">
        <v>273</v>
      </c>
      <c r="D168" s="208" t="s">
        <v>143</v>
      </c>
      <c r="E168" s="209" t="s">
        <v>274</v>
      </c>
      <c r="F168" s="210" t="s">
        <v>275</v>
      </c>
      <c r="G168" s="211" t="s">
        <v>270</v>
      </c>
      <c r="H168" s="212">
        <v>3</v>
      </c>
      <c r="I168" s="213"/>
      <c r="J168" s="214">
        <f>ROUND(I168*H168,2)</f>
        <v>0</v>
      </c>
      <c r="K168" s="210" t="s">
        <v>147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0.002</v>
      </c>
      <c r="R168" s="217">
        <f>Q168*H168</f>
        <v>0.0060000000000000001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148</v>
      </c>
      <c r="AT168" s="219" t="s">
        <v>143</v>
      </c>
      <c r="AU168" s="219" t="s">
        <v>88</v>
      </c>
      <c r="AY168" s="20" t="s">
        <v>141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148</v>
      </c>
      <c r="BM168" s="219" t="s">
        <v>276</v>
      </c>
    </row>
    <row r="169" s="2" customFormat="1">
      <c r="A169" s="41"/>
      <c r="B169" s="42"/>
      <c r="C169" s="43"/>
      <c r="D169" s="221" t="s">
        <v>150</v>
      </c>
      <c r="E169" s="43"/>
      <c r="F169" s="222" t="s">
        <v>277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150</v>
      </c>
      <c r="AU169" s="20" t="s">
        <v>88</v>
      </c>
    </row>
    <row r="170" s="2" customFormat="1" ht="33" customHeight="1">
      <c r="A170" s="41"/>
      <c r="B170" s="42"/>
      <c r="C170" s="208" t="s">
        <v>7</v>
      </c>
      <c r="D170" s="208" t="s">
        <v>143</v>
      </c>
      <c r="E170" s="209" t="s">
        <v>278</v>
      </c>
      <c r="F170" s="210" t="s">
        <v>279</v>
      </c>
      <c r="G170" s="211" t="s">
        <v>270</v>
      </c>
      <c r="H170" s="212">
        <v>1</v>
      </c>
      <c r="I170" s="213"/>
      <c r="J170" s="214">
        <f>ROUND(I170*H170,2)</f>
        <v>0</v>
      </c>
      <c r="K170" s="210" t="s">
        <v>147</v>
      </c>
      <c r="L170" s="47"/>
      <c r="M170" s="215" t="s">
        <v>19</v>
      </c>
      <c r="N170" s="216" t="s">
        <v>49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148</v>
      </c>
      <c r="AT170" s="219" t="s">
        <v>143</v>
      </c>
      <c r="AU170" s="219" t="s">
        <v>88</v>
      </c>
      <c r="AY170" s="20" t="s">
        <v>141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86</v>
      </c>
      <c r="BK170" s="220">
        <f>ROUND(I170*H170,2)</f>
        <v>0</v>
      </c>
      <c r="BL170" s="20" t="s">
        <v>148</v>
      </c>
      <c r="BM170" s="219" t="s">
        <v>280</v>
      </c>
    </row>
    <row r="171" s="2" customFormat="1">
      <c r="A171" s="41"/>
      <c r="B171" s="42"/>
      <c r="C171" s="43"/>
      <c r="D171" s="221" t="s">
        <v>150</v>
      </c>
      <c r="E171" s="43"/>
      <c r="F171" s="222" t="s">
        <v>281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150</v>
      </c>
      <c r="AU171" s="20" t="s">
        <v>88</v>
      </c>
    </row>
    <row r="172" s="2" customFormat="1" ht="49.05" customHeight="1">
      <c r="A172" s="41"/>
      <c r="B172" s="42"/>
      <c r="C172" s="270" t="s">
        <v>282</v>
      </c>
      <c r="D172" s="270" t="s">
        <v>248</v>
      </c>
      <c r="E172" s="271" t="s">
        <v>283</v>
      </c>
      <c r="F172" s="272" t="s">
        <v>284</v>
      </c>
      <c r="G172" s="273" t="s">
        <v>270</v>
      </c>
      <c r="H172" s="274">
        <v>1</v>
      </c>
      <c r="I172" s="275"/>
      <c r="J172" s="276">
        <f>ROUND(I172*H172,2)</f>
        <v>0</v>
      </c>
      <c r="K172" s="272" t="s">
        <v>19</v>
      </c>
      <c r="L172" s="277"/>
      <c r="M172" s="278" t="s">
        <v>19</v>
      </c>
      <c r="N172" s="279" t="s">
        <v>49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194</v>
      </c>
      <c r="AT172" s="219" t="s">
        <v>248</v>
      </c>
      <c r="AU172" s="219" t="s">
        <v>88</v>
      </c>
      <c r="AY172" s="20" t="s">
        <v>141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86</v>
      </c>
      <c r="BK172" s="220">
        <f>ROUND(I172*H172,2)</f>
        <v>0</v>
      </c>
      <c r="BL172" s="20" t="s">
        <v>148</v>
      </c>
      <c r="BM172" s="219" t="s">
        <v>285</v>
      </c>
    </row>
    <row r="173" s="2" customFormat="1" ht="24.15" customHeight="1">
      <c r="A173" s="41"/>
      <c r="B173" s="42"/>
      <c r="C173" s="208" t="s">
        <v>286</v>
      </c>
      <c r="D173" s="208" t="s">
        <v>143</v>
      </c>
      <c r="E173" s="209" t="s">
        <v>287</v>
      </c>
      <c r="F173" s="210" t="s">
        <v>288</v>
      </c>
      <c r="G173" s="211" t="s">
        <v>270</v>
      </c>
      <c r="H173" s="212">
        <v>2</v>
      </c>
      <c r="I173" s="213"/>
      <c r="J173" s="214">
        <f>ROUND(I173*H173,2)</f>
        <v>0</v>
      </c>
      <c r="K173" s="210" t="s">
        <v>19</v>
      </c>
      <c r="L173" s="47"/>
      <c r="M173" s="215" t="s">
        <v>19</v>
      </c>
      <c r="N173" s="216" t="s">
        <v>49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148</v>
      </c>
      <c r="AT173" s="219" t="s">
        <v>143</v>
      </c>
      <c r="AU173" s="219" t="s">
        <v>88</v>
      </c>
      <c r="AY173" s="20" t="s">
        <v>141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148</v>
      </c>
      <c r="BM173" s="219" t="s">
        <v>289</v>
      </c>
    </row>
    <row r="174" s="2" customFormat="1" ht="78" customHeight="1">
      <c r="A174" s="41"/>
      <c r="B174" s="42"/>
      <c r="C174" s="270" t="s">
        <v>290</v>
      </c>
      <c r="D174" s="270" t="s">
        <v>248</v>
      </c>
      <c r="E174" s="271" t="s">
        <v>291</v>
      </c>
      <c r="F174" s="272" t="s">
        <v>292</v>
      </c>
      <c r="G174" s="273" t="s">
        <v>270</v>
      </c>
      <c r="H174" s="274">
        <v>2</v>
      </c>
      <c r="I174" s="275"/>
      <c r="J174" s="276">
        <f>ROUND(I174*H174,2)</f>
        <v>0</v>
      </c>
      <c r="K174" s="272" t="s">
        <v>19</v>
      </c>
      <c r="L174" s="277"/>
      <c r="M174" s="278" t="s">
        <v>19</v>
      </c>
      <c r="N174" s="279" t="s">
        <v>49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194</v>
      </c>
      <c r="AT174" s="219" t="s">
        <v>248</v>
      </c>
      <c r="AU174" s="219" t="s">
        <v>88</v>
      </c>
      <c r="AY174" s="20" t="s">
        <v>141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86</v>
      </c>
      <c r="BK174" s="220">
        <f>ROUND(I174*H174,2)</f>
        <v>0</v>
      </c>
      <c r="BL174" s="20" t="s">
        <v>148</v>
      </c>
      <c r="BM174" s="219" t="s">
        <v>293</v>
      </c>
    </row>
    <row r="175" s="12" customFormat="1" ht="22.8" customHeight="1">
      <c r="A175" s="12"/>
      <c r="B175" s="192"/>
      <c r="C175" s="193"/>
      <c r="D175" s="194" t="s">
        <v>77</v>
      </c>
      <c r="E175" s="206" t="s">
        <v>148</v>
      </c>
      <c r="F175" s="206" t="s">
        <v>294</v>
      </c>
      <c r="G175" s="193"/>
      <c r="H175" s="193"/>
      <c r="I175" s="196"/>
      <c r="J175" s="207">
        <f>BK175</f>
        <v>0</v>
      </c>
      <c r="K175" s="193"/>
      <c r="L175" s="198"/>
      <c r="M175" s="199"/>
      <c r="N175" s="200"/>
      <c r="O175" s="200"/>
      <c r="P175" s="201">
        <f>SUM(P176:P182)</f>
        <v>0</v>
      </c>
      <c r="Q175" s="200"/>
      <c r="R175" s="201">
        <f>SUM(R176:R182)</f>
        <v>0</v>
      </c>
      <c r="S175" s="200"/>
      <c r="T175" s="202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3" t="s">
        <v>86</v>
      </c>
      <c r="AT175" s="204" t="s">
        <v>77</v>
      </c>
      <c r="AU175" s="204" t="s">
        <v>86</v>
      </c>
      <c r="AY175" s="203" t="s">
        <v>141</v>
      </c>
      <c r="BK175" s="205">
        <f>SUM(BK176:BK182)</f>
        <v>0</v>
      </c>
    </row>
    <row r="176" s="2" customFormat="1" ht="33" customHeight="1">
      <c r="A176" s="41"/>
      <c r="B176" s="42"/>
      <c r="C176" s="208" t="s">
        <v>295</v>
      </c>
      <c r="D176" s="208" t="s">
        <v>143</v>
      </c>
      <c r="E176" s="209" t="s">
        <v>296</v>
      </c>
      <c r="F176" s="210" t="s">
        <v>297</v>
      </c>
      <c r="G176" s="211" t="s">
        <v>146</v>
      </c>
      <c r="H176" s="212">
        <v>4.8499999999999996</v>
      </c>
      <c r="I176" s="213"/>
      <c r="J176" s="214">
        <f>ROUND(I176*H176,2)</f>
        <v>0</v>
      </c>
      <c r="K176" s="210" t="s">
        <v>147</v>
      </c>
      <c r="L176" s="47"/>
      <c r="M176" s="215" t="s">
        <v>19</v>
      </c>
      <c r="N176" s="216" t="s">
        <v>49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148</v>
      </c>
      <c r="AT176" s="219" t="s">
        <v>143</v>
      </c>
      <c r="AU176" s="219" t="s">
        <v>88</v>
      </c>
      <c r="AY176" s="20" t="s">
        <v>141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148</v>
      </c>
      <c r="BM176" s="219" t="s">
        <v>298</v>
      </c>
    </row>
    <row r="177" s="2" customFormat="1">
      <c r="A177" s="41"/>
      <c r="B177" s="42"/>
      <c r="C177" s="43"/>
      <c r="D177" s="221" t="s">
        <v>150</v>
      </c>
      <c r="E177" s="43"/>
      <c r="F177" s="222" t="s">
        <v>299</v>
      </c>
      <c r="G177" s="43"/>
      <c r="H177" s="43"/>
      <c r="I177" s="223"/>
      <c r="J177" s="43"/>
      <c r="K177" s="43"/>
      <c r="L177" s="47"/>
      <c r="M177" s="224"/>
      <c r="N177" s="225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150</v>
      </c>
      <c r="AU177" s="20" t="s">
        <v>88</v>
      </c>
    </row>
    <row r="178" s="13" customFormat="1">
      <c r="A178" s="13"/>
      <c r="B178" s="226"/>
      <c r="C178" s="227"/>
      <c r="D178" s="228" t="s">
        <v>152</v>
      </c>
      <c r="E178" s="229" t="s">
        <v>19</v>
      </c>
      <c r="F178" s="230" t="s">
        <v>300</v>
      </c>
      <c r="G178" s="227"/>
      <c r="H178" s="231">
        <v>1.073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152</v>
      </c>
      <c r="AU178" s="237" t="s">
        <v>88</v>
      </c>
      <c r="AV178" s="13" t="s">
        <v>88</v>
      </c>
      <c r="AW178" s="13" t="s">
        <v>37</v>
      </c>
      <c r="AX178" s="13" t="s">
        <v>78</v>
      </c>
      <c r="AY178" s="237" t="s">
        <v>141</v>
      </c>
    </row>
    <row r="179" s="13" customFormat="1">
      <c r="A179" s="13"/>
      <c r="B179" s="226"/>
      <c r="C179" s="227"/>
      <c r="D179" s="228" t="s">
        <v>152</v>
      </c>
      <c r="E179" s="229" t="s">
        <v>19</v>
      </c>
      <c r="F179" s="230" t="s">
        <v>301</v>
      </c>
      <c r="G179" s="227"/>
      <c r="H179" s="231">
        <v>0.38600000000000001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152</v>
      </c>
      <c r="AU179" s="237" t="s">
        <v>88</v>
      </c>
      <c r="AV179" s="13" t="s">
        <v>88</v>
      </c>
      <c r="AW179" s="13" t="s">
        <v>37</v>
      </c>
      <c r="AX179" s="13" t="s">
        <v>78</v>
      </c>
      <c r="AY179" s="237" t="s">
        <v>141</v>
      </c>
    </row>
    <row r="180" s="13" customFormat="1">
      <c r="A180" s="13"/>
      <c r="B180" s="226"/>
      <c r="C180" s="227"/>
      <c r="D180" s="228" t="s">
        <v>152</v>
      </c>
      <c r="E180" s="229" t="s">
        <v>19</v>
      </c>
      <c r="F180" s="230" t="s">
        <v>302</v>
      </c>
      <c r="G180" s="227"/>
      <c r="H180" s="231">
        <v>2.7909999999999999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152</v>
      </c>
      <c r="AU180" s="237" t="s">
        <v>88</v>
      </c>
      <c r="AV180" s="13" t="s">
        <v>88</v>
      </c>
      <c r="AW180" s="13" t="s">
        <v>37</v>
      </c>
      <c r="AX180" s="13" t="s">
        <v>78</v>
      </c>
      <c r="AY180" s="237" t="s">
        <v>141</v>
      </c>
    </row>
    <row r="181" s="13" customFormat="1">
      <c r="A181" s="13"/>
      <c r="B181" s="226"/>
      <c r="C181" s="227"/>
      <c r="D181" s="228" t="s">
        <v>152</v>
      </c>
      <c r="E181" s="229" t="s">
        <v>19</v>
      </c>
      <c r="F181" s="230" t="s">
        <v>303</v>
      </c>
      <c r="G181" s="227"/>
      <c r="H181" s="231">
        <v>0.59999999999999998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152</v>
      </c>
      <c r="AU181" s="237" t="s">
        <v>88</v>
      </c>
      <c r="AV181" s="13" t="s">
        <v>88</v>
      </c>
      <c r="AW181" s="13" t="s">
        <v>37</v>
      </c>
      <c r="AX181" s="13" t="s">
        <v>78</v>
      </c>
      <c r="AY181" s="237" t="s">
        <v>141</v>
      </c>
    </row>
    <row r="182" s="14" customFormat="1">
      <c r="A182" s="14"/>
      <c r="B182" s="238"/>
      <c r="C182" s="239"/>
      <c r="D182" s="228" t="s">
        <v>152</v>
      </c>
      <c r="E182" s="240" t="s">
        <v>102</v>
      </c>
      <c r="F182" s="241" t="s">
        <v>155</v>
      </c>
      <c r="G182" s="239"/>
      <c r="H182" s="242">
        <v>4.8499999999999996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152</v>
      </c>
      <c r="AU182" s="248" t="s">
        <v>88</v>
      </c>
      <c r="AV182" s="14" t="s">
        <v>148</v>
      </c>
      <c r="AW182" s="14" t="s">
        <v>37</v>
      </c>
      <c r="AX182" s="14" t="s">
        <v>86</v>
      </c>
      <c r="AY182" s="248" t="s">
        <v>141</v>
      </c>
    </row>
    <row r="183" s="12" customFormat="1" ht="22.8" customHeight="1">
      <c r="A183" s="12"/>
      <c r="B183" s="192"/>
      <c r="C183" s="193"/>
      <c r="D183" s="194" t="s">
        <v>77</v>
      </c>
      <c r="E183" s="206" t="s">
        <v>194</v>
      </c>
      <c r="F183" s="206" t="s">
        <v>304</v>
      </c>
      <c r="G183" s="193"/>
      <c r="H183" s="193"/>
      <c r="I183" s="196"/>
      <c r="J183" s="207">
        <f>BK183</f>
        <v>0</v>
      </c>
      <c r="K183" s="193"/>
      <c r="L183" s="198"/>
      <c r="M183" s="199"/>
      <c r="N183" s="200"/>
      <c r="O183" s="200"/>
      <c r="P183" s="201">
        <f>SUM(P184:P220)</f>
        <v>0</v>
      </c>
      <c r="Q183" s="200"/>
      <c r="R183" s="201">
        <f>SUM(R184:R220)</f>
        <v>11.060430900116003</v>
      </c>
      <c r="S183" s="200"/>
      <c r="T183" s="202">
        <f>SUM(T184:T220)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86</v>
      </c>
      <c r="AT183" s="204" t="s">
        <v>77</v>
      </c>
      <c r="AU183" s="204" t="s">
        <v>86</v>
      </c>
      <c r="AY183" s="203" t="s">
        <v>141</v>
      </c>
      <c r="BK183" s="205">
        <f>SUM(BK184:BK220)</f>
        <v>0</v>
      </c>
    </row>
    <row r="184" s="2" customFormat="1" ht="37.8" customHeight="1">
      <c r="A184" s="41"/>
      <c r="B184" s="42"/>
      <c r="C184" s="208" t="s">
        <v>305</v>
      </c>
      <c r="D184" s="208" t="s">
        <v>143</v>
      </c>
      <c r="E184" s="209" t="s">
        <v>306</v>
      </c>
      <c r="F184" s="210" t="s">
        <v>307</v>
      </c>
      <c r="G184" s="211" t="s">
        <v>308</v>
      </c>
      <c r="H184" s="212">
        <v>25</v>
      </c>
      <c r="I184" s="213"/>
      <c r="J184" s="214">
        <f>ROUND(I184*H184,2)</f>
        <v>0</v>
      </c>
      <c r="K184" s="210" t="s">
        <v>147</v>
      </c>
      <c r="L184" s="47"/>
      <c r="M184" s="215" t="s">
        <v>19</v>
      </c>
      <c r="N184" s="216" t="s">
        <v>49</v>
      </c>
      <c r="O184" s="87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148</v>
      </c>
      <c r="AT184" s="219" t="s">
        <v>143</v>
      </c>
      <c r="AU184" s="219" t="s">
        <v>88</v>
      </c>
      <c r="AY184" s="20" t="s">
        <v>141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148</v>
      </c>
      <c r="BM184" s="219" t="s">
        <v>309</v>
      </c>
    </row>
    <row r="185" s="2" customFormat="1">
      <c r="A185" s="41"/>
      <c r="B185" s="42"/>
      <c r="C185" s="43"/>
      <c r="D185" s="221" t="s">
        <v>150</v>
      </c>
      <c r="E185" s="43"/>
      <c r="F185" s="222" t="s">
        <v>310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150</v>
      </c>
      <c r="AU185" s="20" t="s">
        <v>88</v>
      </c>
    </row>
    <row r="186" s="2" customFormat="1" ht="24.15" customHeight="1">
      <c r="A186" s="41"/>
      <c r="B186" s="42"/>
      <c r="C186" s="270" t="s">
        <v>311</v>
      </c>
      <c r="D186" s="270" t="s">
        <v>248</v>
      </c>
      <c r="E186" s="271" t="s">
        <v>312</v>
      </c>
      <c r="F186" s="272" t="s">
        <v>313</v>
      </c>
      <c r="G186" s="273" t="s">
        <v>308</v>
      </c>
      <c r="H186" s="274">
        <v>25.375</v>
      </c>
      <c r="I186" s="275"/>
      <c r="J186" s="276">
        <f>ROUND(I186*H186,2)</f>
        <v>0</v>
      </c>
      <c r="K186" s="272" t="s">
        <v>147</v>
      </c>
      <c r="L186" s="277"/>
      <c r="M186" s="278" t="s">
        <v>19</v>
      </c>
      <c r="N186" s="279" t="s">
        <v>49</v>
      </c>
      <c r="O186" s="87"/>
      <c r="P186" s="217">
        <f>O186*H186</f>
        <v>0</v>
      </c>
      <c r="Q186" s="217">
        <v>0.00106</v>
      </c>
      <c r="R186" s="217">
        <f>Q186*H186</f>
        <v>0.026897499999999998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194</v>
      </c>
      <c r="AT186" s="219" t="s">
        <v>248</v>
      </c>
      <c r="AU186" s="219" t="s">
        <v>88</v>
      </c>
      <c r="AY186" s="20" t="s">
        <v>141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86</v>
      </c>
      <c r="BK186" s="220">
        <f>ROUND(I186*H186,2)</f>
        <v>0</v>
      </c>
      <c r="BL186" s="20" t="s">
        <v>148</v>
      </c>
      <c r="BM186" s="219" t="s">
        <v>314</v>
      </c>
    </row>
    <row r="187" s="13" customFormat="1">
      <c r="A187" s="13"/>
      <c r="B187" s="226"/>
      <c r="C187" s="227"/>
      <c r="D187" s="228" t="s">
        <v>152</v>
      </c>
      <c r="E187" s="227"/>
      <c r="F187" s="230" t="s">
        <v>315</v>
      </c>
      <c r="G187" s="227"/>
      <c r="H187" s="231">
        <v>25.375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152</v>
      </c>
      <c r="AU187" s="237" t="s">
        <v>88</v>
      </c>
      <c r="AV187" s="13" t="s">
        <v>88</v>
      </c>
      <c r="AW187" s="13" t="s">
        <v>4</v>
      </c>
      <c r="AX187" s="13" t="s">
        <v>86</v>
      </c>
      <c r="AY187" s="237" t="s">
        <v>141</v>
      </c>
    </row>
    <row r="188" s="2" customFormat="1" ht="44.25" customHeight="1">
      <c r="A188" s="41"/>
      <c r="B188" s="42"/>
      <c r="C188" s="208" t="s">
        <v>316</v>
      </c>
      <c r="D188" s="208" t="s">
        <v>143</v>
      </c>
      <c r="E188" s="209" t="s">
        <v>317</v>
      </c>
      <c r="F188" s="210" t="s">
        <v>318</v>
      </c>
      <c r="G188" s="211" t="s">
        <v>308</v>
      </c>
      <c r="H188" s="212">
        <v>13.26</v>
      </c>
      <c r="I188" s="213"/>
      <c r="J188" s="214">
        <f>ROUND(I188*H188,2)</f>
        <v>0</v>
      </c>
      <c r="K188" s="210" t="s">
        <v>19</v>
      </c>
      <c r="L188" s="47"/>
      <c r="M188" s="215" t="s">
        <v>19</v>
      </c>
      <c r="N188" s="216" t="s">
        <v>49</v>
      </c>
      <c r="O188" s="87"/>
      <c r="P188" s="217">
        <f>O188*H188</f>
        <v>0</v>
      </c>
      <c r="Q188" s="217">
        <v>0.0181020166</v>
      </c>
      <c r="R188" s="217">
        <f>Q188*H188</f>
        <v>0.24003274011599998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148</v>
      </c>
      <c r="AT188" s="219" t="s">
        <v>143</v>
      </c>
      <c r="AU188" s="219" t="s">
        <v>88</v>
      </c>
      <c r="AY188" s="20" t="s">
        <v>141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86</v>
      </c>
      <c r="BK188" s="220">
        <f>ROUND(I188*H188,2)</f>
        <v>0</v>
      </c>
      <c r="BL188" s="20" t="s">
        <v>148</v>
      </c>
      <c r="BM188" s="219" t="s">
        <v>319</v>
      </c>
    </row>
    <row r="189" s="13" customFormat="1">
      <c r="A189" s="13"/>
      <c r="B189" s="226"/>
      <c r="C189" s="227"/>
      <c r="D189" s="228" t="s">
        <v>152</v>
      </c>
      <c r="E189" s="229" t="s">
        <v>19</v>
      </c>
      <c r="F189" s="230" t="s">
        <v>320</v>
      </c>
      <c r="G189" s="227"/>
      <c r="H189" s="231">
        <v>9.75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152</v>
      </c>
      <c r="AU189" s="237" t="s">
        <v>88</v>
      </c>
      <c r="AV189" s="13" t="s">
        <v>88</v>
      </c>
      <c r="AW189" s="13" t="s">
        <v>37</v>
      </c>
      <c r="AX189" s="13" t="s">
        <v>78</v>
      </c>
      <c r="AY189" s="237" t="s">
        <v>141</v>
      </c>
    </row>
    <row r="190" s="13" customFormat="1">
      <c r="A190" s="13"/>
      <c r="B190" s="226"/>
      <c r="C190" s="227"/>
      <c r="D190" s="228" t="s">
        <v>152</v>
      </c>
      <c r="E190" s="229" t="s">
        <v>19</v>
      </c>
      <c r="F190" s="230" t="s">
        <v>321</v>
      </c>
      <c r="G190" s="227"/>
      <c r="H190" s="231">
        <v>3.5099999999999998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152</v>
      </c>
      <c r="AU190" s="237" t="s">
        <v>88</v>
      </c>
      <c r="AV190" s="13" t="s">
        <v>88</v>
      </c>
      <c r="AW190" s="13" t="s">
        <v>37</v>
      </c>
      <c r="AX190" s="13" t="s">
        <v>78</v>
      </c>
      <c r="AY190" s="237" t="s">
        <v>141</v>
      </c>
    </row>
    <row r="191" s="14" customFormat="1">
      <c r="A191" s="14"/>
      <c r="B191" s="238"/>
      <c r="C191" s="239"/>
      <c r="D191" s="228" t="s">
        <v>152</v>
      </c>
      <c r="E191" s="240" t="s">
        <v>19</v>
      </c>
      <c r="F191" s="241" t="s">
        <v>155</v>
      </c>
      <c r="G191" s="239"/>
      <c r="H191" s="242">
        <v>13.26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152</v>
      </c>
      <c r="AU191" s="248" t="s">
        <v>88</v>
      </c>
      <c r="AV191" s="14" t="s">
        <v>148</v>
      </c>
      <c r="AW191" s="14" t="s">
        <v>37</v>
      </c>
      <c r="AX191" s="14" t="s">
        <v>86</v>
      </c>
      <c r="AY191" s="248" t="s">
        <v>141</v>
      </c>
    </row>
    <row r="192" s="2" customFormat="1" ht="37.8" customHeight="1">
      <c r="A192" s="41"/>
      <c r="B192" s="42"/>
      <c r="C192" s="208" t="s">
        <v>322</v>
      </c>
      <c r="D192" s="208" t="s">
        <v>143</v>
      </c>
      <c r="E192" s="209" t="s">
        <v>323</v>
      </c>
      <c r="F192" s="210" t="s">
        <v>324</v>
      </c>
      <c r="G192" s="211" t="s">
        <v>270</v>
      </c>
      <c r="H192" s="212">
        <v>2</v>
      </c>
      <c r="I192" s="213"/>
      <c r="J192" s="214">
        <f>ROUND(I192*H192,2)</f>
        <v>0</v>
      </c>
      <c r="K192" s="210" t="s">
        <v>147</v>
      </c>
      <c r="L192" s="47"/>
      <c r="M192" s="215" t="s">
        <v>19</v>
      </c>
      <c r="N192" s="216" t="s">
        <v>49</v>
      </c>
      <c r="O192" s="87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148</v>
      </c>
      <c r="AT192" s="219" t="s">
        <v>143</v>
      </c>
      <c r="AU192" s="219" t="s">
        <v>88</v>
      </c>
      <c r="AY192" s="20" t="s">
        <v>141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86</v>
      </c>
      <c r="BK192" s="220">
        <f>ROUND(I192*H192,2)</f>
        <v>0</v>
      </c>
      <c r="BL192" s="20" t="s">
        <v>148</v>
      </c>
      <c r="BM192" s="219" t="s">
        <v>325</v>
      </c>
    </row>
    <row r="193" s="2" customFormat="1">
      <c r="A193" s="41"/>
      <c r="B193" s="42"/>
      <c r="C193" s="43"/>
      <c r="D193" s="221" t="s">
        <v>150</v>
      </c>
      <c r="E193" s="43"/>
      <c r="F193" s="222" t="s">
        <v>326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150</v>
      </c>
      <c r="AU193" s="20" t="s">
        <v>88</v>
      </c>
    </row>
    <row r="194" s="2" customFormat="1" ht="16.5" customHeight="1">
      <c r="A194" s="41"/>
      <c r="B194" s="42"/>
      <c r="C194" s="270" t="s">
        <v>327</v>
      </c>
      <c r="D194" s="270" t="s">
        <v>248</v>
      </c>
      <c r="E194" s="271" t="s">
        <v>328</v>
      </c>
      <c r="F194" s="272" t="s">
        <v>329</v>
      </c>
      <c r="G194" s="273" t="s">
        <v>270</v>
      </c>
      <c r="H194" s="274">
        <v>2</v>
      </c>
      <c r="I194" s="275"/>
      <c r="J194" s="276">
        <f>ROUND(I194*H194,2)</f>
        <v>0</v>
      </c>
      <c r="K194" s="272" t="s">
        <v>147</v>
      </c>
      <c r="L194" s="277"/>
      <c r="M194" s="278" t="s">
        <v>19</v>
      </c>
      <c r="N194" s="279" t="s">
        <v>49</v>
      </c>
      <c r="O194" s="87"/>
      <c r="P194" s="217">
        <f>O194*H194</f>
        <v>0</v>
      </c>
      <c r="Q194" s="217">
        <v>0.00019000000000000001</v>
      </c>
      <c r="R194" s="217">
        <f>Q194*H194</f>
        <v>0.00038000000000000002</v>
      </c>
      <c r="S194" s="217">
        <v>0</v>
      </c>
      <c r="T194" s="218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9" t="s">
        <v>194</v>
      </c>
      <c r="AT194" s="219" t="s">
        <v>248</v>
      </c>
      <c r="AU194" s="219" t="s">
        <v>88</v>
      </c>
      <c r="AY194" s="20" t="s">
        <v>141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86</v>
      </c>
      <c r="BK194" s="220">
        <f>ROUND(I194*H194,2)</f>
        <v>0</v>
      </c>
      <c r="BL194" s="20" t="s">
        <v>148</v>
      </c>
      <c r="BM194" s="219" t="s">
        <v>330</v>
      </c>
    </row>
    <row r="195" s="2" customFormat="1" ht="16.5" customHeight="1">
      <c r="A195" s="41"/>
      <c r="B195" s="42"/>
      <c r="C195" s="208" t="s">
        <v>331</v>
      </c>
      <c r="D195" s="208" t="s">
        <v>143</v>
      </c>
      <c r="E195" s="209" t="s">
        <v>332</v>
      </c>
      <c r="F195" s="210" t="s">
        <v>333</v>
      </c>
      <c r="G195" s="211" t="s">
        <v>308</v>
      </c>
      <c r="H195" s="212">
        <v>25</v>
      </c>
      <c r="I195" s="213"/>
      <c r="J195" s="214">
        <f>ROUND(I195*H195,2)</f>
        <v>0</v>
      </c>
      <c r="K195" s="210" t="s">
        <v>147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148</v>
      </c>
      <c r="AT195" s="219" t="s">
        <v>143</v>
      </c>
      <c r="AU195" s="219" t="s">
        <v>88</v>
      </c>
      <c r="AY195" s="20" t="s">
        <v>141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148</v>
      </c>
      <c r="BM195" s="219" t="s">
        <v>334</v>
      </c>
    </row>
    <row r="196" s="2" customFormat="1">
      <c r="A196" s="41"/>
      <c r="B196" s="42"/>
      <c r="C196" s="43"/>
      <c r="D196" s="221" t="s">
        <v>150</v>
      </c>
      <c r="E196" s="43"/>
      <c r="F196" s="222" t="s">
        <v>335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150</v>
      </c>
      <c r="AU196" s="20" t="s">
        <v>88</v>
      </c>
    </row>
    <row r="197" s="2" customFormat="1" ht="24.15" customHeight="1">
      <c r="A197" s="41"/>
      <c r="B197" s="42"/>
      <c r="C197" s="208" t="s">
        <v>336</v>
      </c>
      <c r="D197" s="208" t="s">
        <v>143</v>
      </c>
      <c r="E197" s="209" t="s">
        <v>337</v>
      </c>
      <c r="F197" s="210" t="s">
        <v>338</v>
      </c>
      <c r="G197" s="211" t="s">
        <v>270</v>
      </c>
      <c r="H197" s="212">
        <v>2</v>
      </c>
      <c r="I197" s="213"/>
      <c r="J197" s="214">
        <f>ROUND(I197*H197,2)</f>
        <v>0</v>
      </c>
      <c r="K197" s="210" t="s">
        <v>147</v>
      </c>
      <c r="L197" s="47"/>
      <c r="M197" s="215" t="s">
        <v>19</v>
      </c>
      <c r="N197" s="216" t="s">
        <v>49</v>
      </c>
      <c r="O197" s="87"/>
      <c r="P197" s="217">
        <f>O197*H197</f>
        <v>0</v>
      </c>
      <c r="Q197" s="217">
        <v>0.45937290600000003</v>
      </c>
      <c r="R197" s="217">
        <f>Q197*H197</f>
        <v>0.91874581200000005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148</v>
      </c>
      <c r="AT197" s="219" t="s">
        <v>143</v>
      </c>
      <c r="AU197" s="219" t="s">
        <v>88</v>
      </c>
      <c r="AY197" s="20" t="s">
        <v>141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86</v>
      </c>
      <c r="BK197" s="220">
        <f>ROUND(I197*H197,2)</f>
        <v>0</v>
      </c>
      <c r="BL197" s="20" t="s">
        <v>148</v>
      </c>
      <c r="BM197" s="219" t="s">
        <v>339</v>
      </c>
    </row>
    <row r="198" s="2" customFormat="1">
      <c r="A198" s="41"/>
      <c r="B198" s="42"/>
      <c r="C198" s="43"/>
      <c r="D198" s="221" t="s">
        <v>150</v>
      </c>
      <c r="E198" s="43"/>
      <c r="F198" s="222" t="s">
        <v>340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88</v>
      </c>
    </row>
    <row r="199" s="2" customFormat="1" ht="37.8" customHeight="1">
      <c r="A199" s="41"/>
      <c r="B199" s="42"/>
      <c r="C199" s="208" t="s">
        <v>341</v>
      </c>
      <c r="D199" s="208" t="s">
        <v>143</v>
      </c>
      <c r="E199" s="209" t="s">
        <v>342</v>
      </c>
      <c r="F199" s="210" t="s">
        <v>343</v>
      </c>
      <c r="G199" s="211" t="s">
        <v>270</v>
      </c>
      <c r="H199" s="212">
        <v>2</v>
      </c>
      <c r="I199" s="213"/>
      <c r="J199" s="214">
        <f>ROUND(I199*H199,2)</f>
        <v>0</v>
      </c>
      <c r="K199" s="210" t="s">
        <v>147</v>
      </c>
      <c r="L199" s="47"/>
      <c r="M199" s="215" t="s">
        <v>19</v>
      </c>
      <c r="N199" s="216" t="s">
        <v>49</v>
      </c>
      <c r="O199" s="87"/>
      <c r="P199" s="217">
        <f>O199*H199</f>
        <v>0</v>
      </c>
      <c r="Q199" s="217">
        <v>1.9272641740000001</v>
      </c>
      <c r="R199" s="217">
        <f>Q199*H199</f>
        <v>3.8545283480000001</v>
      </c>
      <c r="S199" s="217">
        <v>0</v>
      </c>
      <c r="T199" s="218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148</v>
      </c>
      <c r="AT199" s="219" t="s">
        <v>143</v>
      </c>
      <c r="AU199" s="219" t="s">
        <v>88</v>
      </c>
      <c r="AY199" s="20" t="s">
        <v>141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86</v>
      </c>
      <c r="BK199" s="220">
        <f>ROUND(I199*H199,2)</f>
        <v>0</v>
      </c>
      <c r="BL199" s="20" t="s">
        <v>148</v>
      </c>
      <c r="BM199" s="219" t="s">
        <v>344</v>
      </c>
    </row>
    <row r="200" s="2" customFormat="1">
      <c r="A200" s="41"/>
      <c r="B200" s="42"/>
      <c r="C200" s="43"/>
      <c r="D200" s="221" t="s">
        <v>150</v>
      </c>
      <c r="E200" s="43"/>
      <c r="F200" s="222" t="s">
        <v>345</v>
      </c>
      <c r="G200" s="43"/>
      <c r="H200" s="43"/>
      <c r="I200" s="223"/>
      <c r="J200" s="43"/>
      <c r="K200" s="43"/>
      <c r="L200" s="47"/>
      <c r="M200" s="224"/>
      <c r="N200" s="225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150</v>
      </c>
      <c r="AU200" s="20" t="s">
        <v>88</v>
      </c>
    </row>
    <row r="201" s="2" customFormat="1" ht="33" customHeight="1">
      <c r="A201" s="41"/>
      <c r="B201" s="42"/>
      <c r="C201" s="208" t="s">
        <v>346</v>
      </c>
      <c r="D201" s="208" t="s">
        <v>143</v>
      </c>
      <c r="E201" s="209" t="s">
        <v>347</v>
      </c>
      <c r="F201" s="210" t="s">
        <v>348</v>
      </c>
      <c r="G201" s="211" t="s">
        <v>146</v>
      </c>
      <c r="H201" s="212">
        <v>2.25</v>
      </c>
      <c r="I201" s="213"/>
      <c r="J201" s="214">
        <f>ROUND(I201*H201,2)</f>
        <v>0</v>
      </c>
      <c r="K201" s="210" t="s">
        <v>147</v>
      </c>
      <c r="L201" s="47"/>
      <c r="M201" s="215" t="s">
        <v>19</v>
      </c>
      <c r="N201" s="216" t="s">
        <v>49</v>
      </c>
      <c r="O201" s="87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9" t="s">
        <v>148</v>
      </c>
      <c r="AT201" s="219" t="s">
        <v>143</v>
      </c>
      <c r="AU201" s="219" t="s">
        <v>88</v>
      </c>
      <c r="AY201" s="20" t="s">
        <v>141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20" t="s">
        <v>86</v>
      </c>
      <c r="BK201" s="220">
        <f>ROUND(I201*H201,2)</f>
        <v>0</v>
      </c>
      <c r="BL201" s="20" t="s">
        <v>148</v>
      </c>
      <c r="BM201" s="219" t="s">
        <v>349</v>
      </c>
    </row>
    <row r="202" s="2" customFormat="1">
      <c r="A202" s="41"/>
      <c r="B202" s="42"/>
      <c r="C202" s="43"/>
      <c r="D202" s="221" t="s">
        <v>150</v>
      </c>
      <c r="E202" s="43"/>
      <c r="F202" s="222" t="s">
        <v>350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150</v>
      </c>
      <c r="AU202" s="20" t="s">
        <v>88</v>
      </c>
    </row>
    <row r="203" s="13" customFormat="1">
      <c r="A203" s="13"/>
      <c r="B203" s="226"/>
      <c r="C203" s="227"/>
      <c r="D203" s="228" t="s">
        <v>152</v>
      </c>
      <c r="E203" s="229" t="s">
        <v>19</v>
      </c>
      <c r="F203" s="230" t="s">
        <v>351</v>
      </c>
      <c r="G203" s="227"/>
      <c r="H203" s="231">
        <v>2.25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152</v>
      </c>
      <c r="AU203" s="237" t="s">
        <v>88</v>
      </c>
      <c r="AV203" s="13" t="s">
        <v>88</v>
      </c>
      <c r="AW203" s="13" t="s">
        <v>37</v>
      </c>
      <c r="AX203" s="13" t="s">
        <v>86</v>
      </c>
      <c r="AY203" s="237" t="s">
        <v>141</v>
      </c>
    </row>
    <row r="204" s="2" customFormat="1" ht="24.15" customHeight="1">
      <c r="A204" s="41"/>
      <c r="B204" s="42"/>
      <c r="C204" s="270" t="s">
        <v>352</v>
      </c>
      <c r="D204" s="270" t="s">
        <v>248</v>
      </c>
      <c r="E204" s="271" t="s">
        <v>353</v>
      </c>
      <c r="F204" s="272" t="s">
        <v>354</v>
      </c>
      <c r="G204" s="273" t="s">
        <v>270</v>
      </c>
      <c r="H204" s="274">
        <v>1</v>
      </c>
      <c r="I204" s="275"/>
      <c r="J204" s="276">
        <f>ROUND(I204*H204,2)</f>
        <v>0</v>
      </c>
      <c r="K204" s="272" t="s">
        <v>147</v>
      </c>
      <c r="L204" s="277"/>
      <c r="M204" s="278" t="s">
        <v>19</v>
      </c>
      <c r="N204" s="279" t="s">
        <v>49</v>
      </c>
      <c r="O204" s="87"/>
      <c r="P204" s="217">
        <f>O204*H204</f>
        <v>0</v>
      </c>
      <c r="Q204" s="217">
        <v>1.817</v>
      </c>
      <c r="R204" s="217">
        <f>Q204*H204</f>
        <v>1.817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194</v>
      </c>
      <c r="AT204" s="219" t="s">
        <v>248</v>
      </c>
      <c r="AU204" s="219" t="s">
        <v>88</v>
      </c>
      <c r="AY204" s="20" t="s">
        <v>141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86</v>
      </c>
      <c r="BK204" s="220">
        <f>ROUND(I204*H204,2)</f>
        <v>0</v>
      </c>
      <c r="BL204" s="20" t="s">
        <v>148</v>
      </c>
      <c r="BM204" s="219" t="s">
        <v>355</v>
      </c>
    </row>
    <row r="205" s="13" customFormat="1">
      <c r="A205" s="13"/>
      <c r="B205" s="226"/>
      <c r="C205" s="227"/>
      <c r="D205" s="228" t="s">
        <v>152</v>
      </c>
      <c r="E205" s="229" t="s">
        <v>19</v>
      </c>
      <c r="F205" s="230" t="s">
        <v>356</v>
      </c>
      <c r="G205" s="227"/>
      <c r="H205" s="231">
        <v>1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152</v>
      </c>
      <c r="AU205" s="237" t="s">
        <v>88</v>
      </c>
      <c r="AV205" s="13" t="s">
        <v>88</v>
      </c>
      <c r="AW205" s="13" t="s">
        <v>37</v>
      </c>
      <c r="AX205" s="13" t="s">
        <v>86</v>
      </c>
      <c r="AY205" s="237" t="s">
        <v>141</v>
      </c>
    </row>
    <row r="206" s="2" customFormat="1" ht="24.15" customHeight="1">
      <c r="A206" s="41"/>
      <c r="B206" s="42"/>
      <c r="C206" s="270" t="s">
        <v>357</v>
      </c>
      <c r="D206" s="270" t="s">
        <v>248</v>
      </c>
      <c r="E206" s="271" t="s">
        <v>358</v>
      </c>
      <c r="F206" s="272" t="s">
        <v>359</v>
      </c>
      <c r="G206" s="273" t="s">
        <v>270</v>
      </c>
      <c r="H206" s="274">
        <v>1</v>
      </c>
      <c r="I206" s="275"/>
      <c r="J206" s="276">
        <f>ROUND(I206*H206,2)</f>
        <v>0</v>
      </c>
      <c r="K206" s="272" t="s">
        <v>147</v>
      </c>
      <c r="L206" s="277"/>
      <c r="M206" s="278" t="s">
        <v>19</v>
      </c>
      <c r="N206" s="279" t="s">
        <v>49</v>
      </c>
      <c r="O206" s="87"/>
      <c r="P206" s="217">
        <f>O206*H206</f>
        <v>0</v>
      </c>
      <c r="Q206" s="217">
        <v>1.6140000000000001</v>
      </c>
      <c r="R206" s="217">
        <f>Q206*H206</f>
        <v>1.6140000000000001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194</v>
      </c>
      <c r="AT206" s="219" t="s">
        <v>248</v>
      </c>
      <c r="AU206" s="219" t="s">
        <v>88</v>
      </c>
      <c r="AY206" s="20" t="s">
        <v>141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148</v>
      </c>
      <c r="BM206" s="219" t="s">
        <v>360</v>
      </c>
    </row>
    <row r="207" s="2" customFormat="1" ht="16.5" customHeight="1">
      <c r="A207" s="41"/>
      <c r="B207" s="42"/>
      <c r="C207" s="270" t="s">
        <v>361</v>
      </c>
      <c r="D207" s="270" t="s">
        <v>248</v>
      </c>
      <c r="E207" s="271" t="s">
        <v>362</v>
      </c>
      <c r="F207" s="272" t="s">
        <v>363</v>
      </c>
      <c r="G207" s="273" t="s">
        <v>270</v>
      </c>
      <c r="H207" s="274">
        <v>2</v>
      </c>
      <c r="I207" s="275"/>
      <c r="J207" s="276">
        <f>ROUND(I207*H207,2)</f>
        <v>0</v>
      </c>
      <c r="K207" s="272" t="s">
        <v>147</v>
      </c>
      <c r="L207" s="277"/>
      <c r="M207" s="278" t="s">
        <v>19</v>
      </c>
      <c r="N207" s="279" t="s">
        <v>49</v>
      </c>
      <c r="O207" s="87"/>
      <c r="P207" s="217">
        <f>O207*H207</f>
        <v>0</v>
      </c>
      <c r="Q207" s="217">
        <v>0.52600000000000002</v>
      </c>
      <c r="R207" s="217">
        <f>Q207*H207</f>
        <v>1.0520000000000001</v>
      </c>
      <c r="S207" s="217">
        <v>0</v>
      </c>
      <c r="T207" s="218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9" t="s">
        <v>194</v>
      </c>
      <c r="AT207" s="219" t="s">
        <v>248</v>
      </c>
      <c r="AU207" s="219" t="s">
        <v>88</v>
      </c>
      <c r="AY207" s="20" t="s">
        <v>141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20" t="s">
        <v>86</v>
      </c>
      <c r="BK207" s="220">
        <f>ROUND(I207*H207,2)</f>
        <v>0</v>
      </c>
      <c r="BL207" s="20" t="s">
        <v>148</v>
      </c>
      <c r="BM207" s="219" t="s">
        <v>364</v>
      </c>
    </row>
    <row r="208" s="2" customFormat="1" ht="24.15" customHeight="1">
      <c r="A208" s="41"/>
      <c r="B208" s="42"/>
      <c r="C208" s="270" t="s">
        <v>365</v>
      </c>
      <c r="D208" s="270" t="s">
        <v>248</v>
      </c>
      <c r="E208" s="271" t="s">
        <v>366</v>
      </c>
      <c r="F208" s="272" t="s">
        <v>367</v>
      </c>
      <c r="G208" s="273" t="s">
        <v>270</v>
      </c>
      <c r="H208" s="274">
        <v>2</v>
      </c>
      <c r="I208" s="275"/>
      <c r="J208" s="276">
        <f>ROUND(I208*H208,2)</f>
        <v>0</v>
      </c>
      <c r="K208" s="272" t="s">
        <v>147</v>
      </c>
      <c r="L208" s="277"/>
      <c r="M208" s="278" t="s">
        <v>19</v>
      </c>
      <c r="N208" s="279" t="s">
        <v>49</v>
      </c>
      <c r="O208" s="87"/>
      <c r="P208" s="217">
        <f>O208*H208</f>
        <v>0</v>
      </c>
      <c r="Q208" s="217">
        <v>0.52100000000000002</v>
      </c>
      <c r="R208" s="217">
        <f>Q208*H208</f>
        <v>1.042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194</v>
      </c>
      <c r="AT208" s="219" t="s">
        <v>248</v>
      </c>
      <c r="AU208" s="219" t="s">
        <v>88</v>
      </c>
      <c r="AY208" s="20" t="s">
        <v>141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148</v>
      </c>
      <c r="BM208" s="219" t="s">
        <v>368</v>
      </c>
    </row>
    <row r="209" s="2" customFormat="1" ht="24.15" customHeight="1">
      <c r="A209" s="41"/>
      <c r="B209" s="42"/>
      <c r="C209" s="270" t="s">
        <v>369</v>
      </c>
      <c r="D209" s="270" t="s">
        <v>248</v>
      </c>
      <c r="E209" s="271" t="s">
        <v>370</v>
      </c>
      <c r="F209" s="272" t="s">
        <v>371</v>
      </c>
      <c r="G209" s="273" t="s">
        <v>270</v>
      </c>
      <c r="H209" s="274">
        <v>1</v>
      </c>
      <c r="I209" s="275"/>
      <c r="J209" s="276">
        <f>ROUND(I209*H209,2)</f>
        <v>0</v>
      </c>
      <c r="K209" s="272" t="s">
        <v>147</v>
      </c>
      <c r="L209" s="277"/>
      <c r="M209" s="278" t="s">
        <v>19</v>
      </c>
      <c r="N209" s="279" t="s">
        <v>49</v>
      </c>
      <c r="O209" s="87"/>
      <c r="P209" s="217">
        <f>O209*H209</f>
        <v>0</v>
      </c>
      <c r="Q209" s="217">
        <v>0.052999999999999998</v>
      </c>
      <c r="R209" s="217">
        <f>Q209*H209</f>
        <v>0.052999999999999998</v>
      </c>
      <c r="S209" s="217">
        <v>0</v>
      </c>
      <c r="T209" s="218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9" t="s">
        <v>194</v>
      </c>
      <c r="AT209" s="219" t="s">
        <v>248</v>
      </c>
      <c r="AU209" s="219" t="s">
        <v>88</v>
      </c>
      <c r="AY209" s="20" t="s">
        <v>141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86</v>
      </c>
      <c r="BK209" s="220">
        <f>ROUND(I209*H209,2)</f>
        <v>0</v>
      </c>
      <c r="BL209" s="20" t="s">
        <v>148</v>
      </c>
      <c r="BM209" s="219" t="s">
        <v>372</v>
      </c>
    </row>
    <row r="210" s="2" customFormat="1" ht="24.15" customHeight="1">
      <c r="A210" s="41"/>
      <c r="B210" s="42"/>
      <c r="C210" s="270" t="s">
        <v>373</v>
      </c>
      <c r="D210" s="270" t="s">
        <v>248</v>
      </c>
      <c r="E210" s="271" t="s">
        <v>374</v>
      </c>
      <c r="F210" s="272" t="s">
        <v>375</v>
      </c>
      <c r="G210" s="273" t="s">
        <v>270</v>
      </c>
      <c r="H210" s="274">
        <v>1</v>
      </c>
      <c r="I210" s="275"/>
      <c r="J210" s="276">
        <f>ROUND(I210*H210,2)</f>
        <v>0</v>
      </c>
      <c r="K210" s="272" t="s">
        <v>147</v>
      </c>
      <c r="L210" s="277"/>
      <c r="M210" s="278" t="s">
        <v>19</v>
      </c>
      <c r="N210" s="279" t="s">
        <v>49</v>
      </c>
      <c r="O210" s="87"/>
      <c r="P210" s="217">
        <f>O210*H210</f>
        <v>0</v>
      </c>
      <c r="Q210" s="217">
        <v>0.032000000000000001</v>
      </c>
      <c r="R210" s="217">
        <f>Q210*H210</f>
        <v>0.032000000000000001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194</v>
      </c>
      <c r="AT210" s="219" t="s">
        <v>248</v>
      </c>
      <c r="AU210" s="219" t="s">
        <v>88</v>
      </c>
      <c r="AY210" s="20" t="s">
        <v>141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148</v>
      </c>
      <c r="BM210" s="219" t="s">
        <v>376</v>
      </c>
    </row>
    <row r="211" s="2" customFormat="1" ht="24.15" customHeight="1">
      <c r="A211" s="41"/>
      <c r="B211" s="42"/>
      <c r="C211" s="270" t="s">
        <v>377</v>
      </c>
      <c r="D211" s="270" t="s">
        <v>248</v>
      </c>
      <c r="E211" s="271" t="s">
        <v>378</v>
      </c>
      <c r="F211" s="272" t="s">
        <v>379</v>
      </c>
      <c r="G211" s="273" t="s">
        <v>270</v>
      </c>
      <c r="H211" s="274">
        <v>1</v>
      </c>
      <c r="I211" s="275"/>
      <c r="J211" s="276">
        <f>ROUND(I211*H211,2)</f>
        <v>0</v>
      </c>
      <c r="K211" s="272" t="s">
        <v>147</v>
      </c>
      <c r="L211" s="277"/>
      <c r="M211" s="278" t="s">
        <v>19</v>
      </c>
      <c r="N211" s="279" t="s">
        <v>49</v>
      </c>
      <c r="O211" s="87"/>
      <c r="P211" s="217">
        <f>O211*H211</f>
        <v>0</v>
      </c>
      <c r="Q211" s="217">
        <v>0.021000000000000001</v>
      </c>
      <c r="R211" s="217">
        <f>Q211*H211</f>
        <v>0.021000000000000001</v>
      </c>
      <c r="S211" s="217">
        <v>0</v>
      </c>
      <c r="T211" s="218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9" t="s">
        <v>194</v>
      </c>
      <c r="AT211" s="219" t="s">
        <v>248</v>
      </c>
      <c r="AU211" s="219" t="s">
        <v>88</v>
      </c>
      <c r="AY211" s="20" t="s">
        <v>141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86</v>
      </c>
      <c r="BK211" s="220">
        <f>ROUND(I211*H211,2)</f>
        <v>0</v>
      </c>
      <c r="BL211" s="20" t="s">
        <v>148</v>
      </c>
      <c r="BM211" s="219" t="s">
        <v>380</v>
      </c>
    </row>
    <row r="212" s="2" customFormat="1" ht="24.15" customHeight="1">
      <c r="A212" s="41"/>
      <c r="B212" s="42"/>
      <c r="C212" s="270" t="s">
        <v>381</v>
      </c>
      <c r="D212" s="270" t="s">
        <v>248</v>
      </c>
      <c r="E212" s="271" t="s">
        <v>382</v>
      </c>
      <c r="F212" s="272" t="s">
        <v>383</v>
      </c>
      <c r="G212" s="273" t="s">
        <v>270</v>
      </c>
      <c r="H212" s="274">
        <v>7</v>
      </c>
      <c r="I212" s="275"/>
      <c r="J212" s="276">
        <f>ROUND(I212*H212,2)</f>
        <v>0</v>
      </c>
      <c r="K212" s="272" t="s">
        <v>147</v>
      </c>
      <c r="L212" s="277"/>
      <c r="M212" s="278" t="s">
        <v>19</v>
      </c>
      <c r="N212" s="279" t="s">
        <v>49</v>
      </c>
      <c r="O212" s="87"/>
      <c r="P212" s="217">
        <f>O212*H212</f>
        <v>0</v>
      </c>
      <c r="Q212" s="217">
        <v>0.054600000000000003</v>
      </c>
      <c r="R212" s="217">
        <f>Q212*H212</f>
        <v>0.38220000000000004</v>
      </c>
      <c r="S212" s="217">
        <v>0</v>
      </c>
      <c r="T212" s="218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9" t="s">
        <v>194</v>
      </c>
      <c r="AT212" s="219" t="s">
        <v>248</v>
      </c>
      <c r="AU212" s="219" t="s">
        <v>88</v>
      </c>
      <c r="AY212" s="20" t="s">
        <v>141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86</v>
      </c>
      <c r="BK212" s="220">
        <f>ROUND(I212*H212,2)</f>
        <v>0</v>
      </c>
      <c r="BL212" s="20" t="s">
        <v>148</v>
      </c>
      <c r="BM212" s="219" t="s">
        <v>384</v>
      </c>
    </row>
    <row r="213" s="13" customFormat="1">
      <c r="A213" s="13"/>
      <c r="B213" s="226"/>
      <c r="C213" s="227"/>
      <c r="D213" s="228" t="s">
        <v>152</v>
      </c>
      <c r="E213" s="229" t="s">
        <v>19</v>
      </c>
      <c r="F213" s="230" t="s">
        <v>385</v>
      </c>
      <c r="G213" s="227"/>
      <c r="H213" s="231">
        <v>2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152</v>
      </c>
      <c r="AU213" s="237" t="s">
        <v>88</v>
      </c>
      <c r="AV213" s="13" t="s">
        <v>88</v>
      </c>
      <c r="AW213" s="13" t="s">
        <v>37</v>
      </c>
      <c r="AX213" s="13" t="s">
        <v>78</v>
      </c>
      <c r="AY213" s="237" t="s">
        <v>141</v>
      </c>
    </row>
    <row r="214" s="13" customFormat="1">
      <c r="A214" s="13"/>
      <c r="B214" s="226"/>
      <c r="C214" s="227"/>
      <c r="D214" s="228" t="s">
        <v>152</v>
      </c>
      <c r="E214" s="229" t="s">
        <v>19</v>
      </c>
      <c r="F214" s="230" t="s">
        <v>386</v>
      </c>
      <c r="G214" s="227"/>
      <c r="H214" s="231">
        <v>4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152</v>
      </c>
      <c r="AU214" s="237" t="s">
        <v>88</v>
      </c>
      <c r="AV214" s="13" t="s">
        <v>88</v>
      </c>
      <c r="AW214" s="13" t="s">
        <v>37</v>
      </c>
      <c r="AX214" s="13" t="s">
        <v>78</v>
      </c>
      <c r="AY214" s="237" t="s">
        <v>141</v>
      </c>
    </row>
    <row r="215" s="13" customFormat="1">
      <c r="A215" s="13"/>
      <c r="B215" s="226"/>
      <c r="C215" s="227"/>
      <c r="D215" s="228" t="s">
        <v>152</v>
      </c>
      <c r="E215" s="229" t="s">
        <v>19</v>
      </c>
      <c r="F215" s="230" t="s">
        <v>387</v>
      </c>
      <c r="G215" s="227"/>
      <c r="H215" s="231">
        <v>1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152</v>
      </c>
      <c r="AU215" s="237" t="s">
        <v>88</v>
      </c>
      <c r="AV215" s="13" t="s">
        <v>88</v>
      </c>
      <c r="AW215" s="13" t="s">
        <v>37</v>
      </c>
      <c r="AX215" s="13" t="s">
        <v>78</v>
      </c>
      <c r="AY215" s="237" t="s">
        <v>141</v>
      </c>
    </row>
    <row r="216" s="14" customFormat="1">
      <c r="A216" s="14"/>
      <c r="B216" s="238"/>
      <c r="C216" s="239"/>
      <c r="D216" s="228" t="s">
        <v>152</v>
      </c>
      <c r="E216" s="240" t="s">
        <v>19</v>
      </c>
      <c r="F216" s="241" t="s">
        <v>155</v>
      </c>
      <c r="G216" s="239"/>
      <c r="H216" s="242">
        <v>7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152</v>
      </c>
      <c r="AU216" s="248" t="s">
        <v>88</v>
      </c>
      <c r="AV216" s="14" t="s">
        <v>148</v>
      </c>
      <c r="AW216" s="14" t="s">
        <v>37</v>
      </c>
      <c r="AX216" s="14" t="s">
        <v>86</v>
      </c>
      <c r="AY216" s="248" t="s">
        <v>141</v>
      </c>
    </row>
    <row r="217" s="2" customFormat="1" ht="16.5" customHeight="1">
      <c r="A217" s="41"/>
      <c r="B217" s="42"/>
      <c r="C217" s="208" t="s">
        <v>388</v>
      </c>
      <c r="D217" s="208" t="s">
        <v>143</v>
      </c>
      <c r="E217" s="209" t="s">
        <v>389</v>
      </c>
      <c r="F217" s="210" t="s">
        <v>390</v>
      </c>
      <c r="G217" s="211" t="s">
        <v>308</v>
      </c>
      <c r="H217" s="212">
        <v>25</v>
      </c>
      <c r="I217" s="213"/>
      <c r="J217" s="214">
        <f>ROUND(I217*H217,2)</f>
        <v>0</v>
      </c>
      <c r="K217" s="210" t="s">
        <v>147</v>
      </c>
      <c r="L217" s="47"/>
      <c r="M217" s="215" t="s">
        <v>19</v>
      </c>
      <c r="N217" s="216" t="s">
        <v>49</v>
      </c>
      <c r="O217" s="87"/>
      <c r="P217" s="217">
        <f>O217*H217</f>
        <v>0</v>
      </c>
      <c r="Q217" s="217">
        <v>0.00019236000000000001</v>
      </c>
      <c r="R217" s="217">
        <f>Q217*H217</f>
        <v>0.0048089999999999999</v>
      </c>
      <c r="S217" s="217">
        <v>0</v>
      </c>
      <c r="T217" s="218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9" t="s">
        <v>148</v>
      </c>
      <c r="AT217" s="219" t="s">
        <v>143</v>
      </c>
      <c r="AU217" s="219" t="s">
        <v>88</v>
      </c>
      <c r="AY217" s="20" t="s">
        <v>141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86</v>
      </c>
      <c r="BK217" s="220">
        <f>ROUND(I217*H217,2)</f>
        <v>0</v>
      </c>
      <c r="BL217" s="20" t="s">
        <v>148</v>
      </c>
      <c r="BM217" s="219" t="s">
        <v>391</v>
      </c>
    </row>
    <row r="218" s="2" customFormat="1">
      <c r="A218" s="41"/>
      <c r="B218" s="42"/>
      <c r="C218" s="43"/>
      <c r="D218" s="221" t="s">
        <v>150</v>
      </c>
      <c r="E218" s="43"/>
      <c r="F218" s="222" t="s">
        <v>392</v>
      </c>
      <c r="G218" s="43"/>
      <c r="H218" s="43"/>
      <c r="I218" s="223"/>
      <c r="J218" s="43"/>
      <c r="K218" s="43"/>
      <c r="L218" s="47"/>
      <c r="M218" s="224"/>
      <c r="N218" s="225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150</v>
      </c>
      <c r="AU218" s="20" t="s">
        <v>88</v>
      </c>
    </row>
    <row r="219" s="2" customFormat="1" ht="24.15" customHeight="1">
      <c r="A219" s="41"/>
      <c r="B219" s="42"/>
      <c r="C219" s="208" t="s">
        <v>393</v>
      </c>
      <c r="D219" s="208" t="s">
        <v>143</v>
      </c>
      <c r="E219" s="209" t="s">
        <v>394</v>
      </c>
      <c r="F219" s="210" t="s">
        <v>395</v>
      </c>
      <c r="G219" s="211" t="s">
        <v>308</v>
      </c>
      <c r="H219" s="212">
        <v>25</v>
      </c>
      <c r="I219" s="213"/>
      <c r="J219" s="214">
        <f>ROUND(I219*H219,2)</f>
        <v>0</v>
      </c>
      <c r="K219" s="210" t="s">
        <v>147</v>
      </c>
      <c r="L219" s="47"/>
      <c r="M219" s="215" t="s">
        <v>19</v>
      </c>
      <c r="N219" s="216" t="s">
        <v>49</v>
      </c>
      <c r="O219" s="87"/>
      <c r="P219" s="217">
        <f>O219*H219</f>
        <v>0</v>
      </c>
      <c r="Q219" s="217">
        <v>7.3499999999999998E-05</v>
      </c>
      <c r="R219" s="217">
        <f>Q219*H219</f>
        <v>0.0018374999999999999</v>
      </c>
      <c r="S219" s="217">
        <v>0</v>
      </c>
      <c r="T219" s="218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9" t="s">
        <v>148</v>
      </c>
      <c r="AT219" s="219" t="s">
        <v>143</v>
      </c>
      <c r="AU219" s="219" t="s">
        <v>88</v>
      </c>
      <c r="AY219" s="20" t="s">
        <v>141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86</v>
      </c>
      <c r="BK219" s="220">
        <f>ROUND(I219*H219,2)</f>
        <v>0</v>
      </c>
      <c r="BL219" s="20" t="s">
        <v>148</v>
      </c>
      <c r="BM219" s="219" t="s">
        <v>396</v>
      </c>
    </row>
    <row r="220" s="2" customFormat="1">
      <c r="A220" s="41"/>
      <c r="B220" s="42"/>
      <c r="C220" s="43"/>
      <c r="D220" s="221" t="s">
        <v>150</v>
      </c>
      <c r="E220" s="43"/>
      <c r="F220" s="222" t="s">
        <v>397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150</v>
      </c>
      <c r="AU220" s="20" t="s">
        <v>88</v>
      </c>
    </row>
    <row r="221" s="12" customFormat="1" ht="22.8" customHeight="1">
      <c r="A221" s="12"/>
      <c r="B221" s="192"/>
      <c r="C221" s="193"/>
      <c r="D221" s="194" t="s">
        <v>77</v>
      </c>
      <c r="E221" s="206" t="s">
        <v>398</v>
      </c>
      <c r="F221" s="206" t="s">
        <v>399</v>
      </c>
      <c r="G221" s="193"/>
      <c r="H221" s="193"/>
      <c r="I221" s="196"/>
      <c r="J221" s="207">
        <f>BK221</f>
        <v>0</v>
      </c>
      <c r="K221" s="193"/>
      <c r="L221" s="198"/>
      <c r="M221" s="199"/>
      <c r="N221" s="200"/>
      <c r="O221" s="200"/>
      <c r="P221" s="201">
        <f>SUM(P222:P223)</f>
        <v>0</v>
      </c>
      <c r="Q221" s="200"/>
      <c r="R221" s="201">
        <f>SUM(R222:R223)</f>
        <v>0</v>
      </c>
      <c r="S221" s="200"/>
      <c r="T221" s="202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3" t="s">
        <v>86</v>
      </c>
      <c r="AT221" s="204" t="s">
        <v>77</v>
      </c>
      <c r="AU221" s="204" t="s">
        <v>86</v>
      </c>
      <c r="AY221" s="203" t="s">
        <v>141</v>
      </c>
      <c r="BK221" s="205">
        <f>SUM(BK222:BK223)</f>
        <v>0</v>
      </c>
    </row>
    <row r="222" s="2" customFormat="1" ht="49.05" customHeight="1">
      <c r="A222" s="41"/>
      <c r="B222" s="42"/>
      <c r="C222" s="208" t="s">
        <v>400</v>
      </c>
      <c r="D222" s="208" t="s">
        <v>143</v>
      </c>
      <c r="E222" s="209" t="s">
        <v>401</v>
      </c>
      <c r="F222" s="210" t="s">
        <v>402</v>
      </c>
      <c r="G222" s="211" t="s">
        <v>224</v>
      </c>
      <c r="H222" s="212">
        <v>14.209</v>
      </c>
      <c r="I222" s="213"/>
      <c r="J222" s="214">
        <f>ROUND(I222*H222,2)</f>
        <v>0</v>
      </c>
      <c r="K222" s="210" t="s">
        <v>147</v>
      </c>
      <c r="L222" s="47"/>
      <c r="M222" s="215" t="s">
        <v>19</v>
      </c>
      <c r="N222" s="216" t="s">
        <v>49</v>
      </c>
      <c r="O222" s="87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148</v>
      </c>
      <c r="AT222" s="219" t="s">
        <v>143</v>
      </c>
      <c r="AU222" s="219" t="s">
        <v>88</v>
      </c>
      <c r="AY222" s="20" t="s">
        <v>141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86</v>
      </c>
      <c r="BK222" s="220">
        <f>ROUND(I222*H222,2)</f>
        <v>0</v>
      </c>
      <c r="BL222" s="20" t="s">
        <v>148</v>
      </c>
      <c r="BM222" s="219" t="s">
        <v>403</v>
      </c>
    </row>
    <row r="223" s="2" customFormat="1">
      <c r="A223" s="41"/>
      <c r="B223" s="42"/>
      <c r="C223" s="43"/>
      <c r="D223" s="221" t="s">
        <v>150</v>
      </c>
      <c r="E223" s="43"/>
      <c r="F223" s="222" t="s">
        <v>404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150</v>
      </c>
      <c r="AU223" s="20" t="s">
        <v>88</v>
      </c>
    </row>
    <row r="224" s="12" customFormat="1" ht="25.92" customHeight="1">
      <c r="A224" s="12"/>
      <c r="B224" s="192"/>
      <c r="C224" s="193"/>
      <c r="D224" s="194" t="s">
        <v>77</v>
      </c>
      <c r="E224" s="195" t="s">
        <v>248</v>
      </c>
      <c r="F224" s="195" t="s">
        <v>405</v>
      </c>
      <c r="G224" s="193"/>
      <c r="H224" s="193"/>
      <c r="I224" s="196"/>
      <c r="J224" s="197">
        <f>BK224</f>
        <v>0</v>
      </c>
      <c r="K224" s="193"/>
      <c r="L224" s="198"/>
      <c r="M224" s="199"/>
      <c r="N224" s="200"/>
      <c r="O224" s="200"/>
      <c r="P224" s="201">
        <f>P225</f>
        <v>0</v>
      </c>
      <c r="Q224" s="200"/>
      <c r="R224" s="201">
        <f>R225</f>
        <v>0.020159999999999997</v>
      </c>
      <c r="S224" s="200"/>
      <c r="T224" s="202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3" t="s">
        <v>163</v>
      </c>
      <c r="AT224" s="204" t="s">
        <v>77</v>
      </c>
      <c r="AU224" s="204" t="s">
        <v>78</v>
      </c>
      <c r="AY224" s="203" t="s">
        <v>141</v>
      </c>
      <c r="BK224" s="205">
        <f>BK225</f>
        <v>0</v>
      </c>
    </row>
    <row r="225" s="12" customFormat="1" ht="22.8" customHeight="1">
      <c r="A225" s="12"/>
      <c r="B225" s="192"/>
      <c r="C225" s="193"/>
      <c r="D225" s="194" t="s">
        <v>77</v>
      </c>
      <c r="E225" s="206" t="s">
        <v>406</v>
      </c>
      <c r="F225" s="206" t="s">
        <v>407</v>
      </c>
      <c r="G225" s="193"/>
      <c r="H225" s="193"/>
      <c r="I225" s="196"/>
      <c r="J225" s="207">
        <f>BK225</f>
        <v>0</v>
      </c>
      <c r="K225" s="193"/>
      <c r="L225" s="198"/>
      <c r="M225" s="199"/>
      <c r="N225" s="200"/>
      <c r="O225" s="200"/>
      <c r="P225" s="201">
        <f>SUM(P226:P234)</f>
        <v>0</v>
      </c>
      <c r="Q225" s="200"/>
      <c r="R225" s="201">
        <f>SUM(R226:R234)</f>
        <v>0.020159999999999997</v>
      </c>
      <c r="S225" s="200"/>
      <c r="T225" s="202">
        <f>SUM(T226:T234)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3" t="s">
        <v>163</v>
      </c>
      <c r="AT225" s="204" t="s">
        <v>77</v>
      </c>
      <c r="AU225" s="204" t="s">
        <v>86</v>
      </c>
      <c r="AY225" s="203" t="s">
        <v>141</v>
      </c>
      <c r="BK225" s="205">
        <f>SUM(BK226:BK234)</f>
        <v>0</v>
      </c>
    </row>
    <row r="226" s="2" customFormat="1" ht="33" customHeight="1">
      <c r="A226" s="41"/>
      <c r="B226" s="42"/>
      <c r="C226" s="208" t="s">
        <v>408</v>
      </c>
      <c r="D226" s="208" t="s">
        <v>143</v>
      </c>
      <c r="E226" s="209" t="s">
        <v>409</v>
      </c>
      <c r="F226" s="210" t="s">
        <v>410</v>
      </c>
      <c r="G226" s="211" t="s">
        <v>308</v>
      </c>
      <c r="H226" s="212">
        <v>50</v>
      </c>
      <c r="I226" s="213"/>
      <c r="J226" s="214">
        <f>ROUND(I226*H226,2)</f>
        <v>0</v>
      </c>
      <c r="K226" s="210" t="s">
        <v>147</v>
      </c>
      <c r="L226" s="47"/>
      <c r="M226" s="215" t="s">
        <v>19</v>
      </c>
      <c r="N226" s="216" t="s">
        <v>49</v>
      </c>
      <c r="O226" s="87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411</v>
      </c>
      <c r="AT226" s="219" t="s">
        <v>143</v>
      </c>
      <c r="AU226" s="219" t="s">
        <v>88</v>
      </c>
      <c r="AY226" s="20" t="s">
        <v>141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86</v>
      </c>
      <c r="BK226" s="220">
        <f>ROUND(I226*H226,2)</f>
        <v>0</v>
      </c>
      <c r="BL226" s="20" t="s">
        <v>411</v>
      </c>
      <c r="BM226" s="219" t="s">
        <v>412</v>
      </c>
    </row>
    <row r="227" s="2" customFormat="1">
      <c r="A227" s="41"/>
      <c r="B227" s="42"/>
      <c r="C227" s="43"/>
      <c r="D227" s="221" t="s">
        <v>150</v>
      </c>
      <c r="E227" s="43"/>
      <c r="F227" s="222" t="s">
        <v>413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150</v>
      </c>
      <c r="AU227" s="20" t="s">
        <v>88</v>
      </c>
    </row>
    <row r="228" s="13" customFormat="1">
      <c r="A228" s="13"/>
      <c r="B228" s="226"/>
      <c r="C228" s="227"/>
      <c r="D228" s="228" t="s">
        <v>152</v>
      </c>
      <c r="E228" s="229" t="s">
        <v>19</v>
      </c>
      <c r="F228" s="230" t="s">
        <v>414</v>
      </c>
      <c r="G228" s="227"/>
      <c r="H228" s="231">
        <v>50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152</v>
      </c>
      <c r="AU228" s="237" t="s">
        <v>88</v>
      </c>
      <c r="AV228" s="13" t="s">
        <v>88</v>
      </c>
      <c r="AW228" s="13" t="s">
        <v>37</v>
      </c>
      <c r="AX228" s="13" t="s">
        <v>86</v>
      </c>
      <c r="AY228" s="237" t="s">
        <v>141</v>
      </c>
    </row>
    <row r="229" s="2" customFormat="1" ht="24.15" customHeight="1">
      <c r="A229" s="41"/>
      <c r="B229" s="42"/>
      <c r="C229" s="270" t="s">
        <v>415</v>
      </c>
      <c r="D229" s="270" t="s">
        <v>248</v>
      </c>
      <c r="E229" s="271" t="s">
        <v>416</v>
      </c>
      <c r="F229" s="272" t="s">
        <v>417</v>
      </c>
      <c r="G229" s="273" t="s">
        <v>308</v>
      </c>
      <c r="H229" s="274">
        <v>52.5</v>
      </c>
      <c r="I229" s="275"/>
      <c r="J229" s="276">
        <f>ROUND(I229*H229,2)</f>
        <v>0</v>
      </c>
      <c r="K229" s="272" t="s">
        <v>147</v>
      </c>
      <c r="L229" s="277"/>
      <c r="M229" s="278" t="s">
        <v>19</v>
      </c>
      <c r="N229" s="279" t="s">
        <v>49</v>
      </c>
      <c r="O229" s="87"/>
      <c r="P229" s="217">
        <f>O229*H229</f>
        <v>0</v>
      </c>
      <c r="Q229" s="217">
        <v>0.00035</v>
      </c>
      <c r="R229" s="217">
        <f>Q229*H229</f>
        <v>0.018374999999999999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418</v>
      </c>
      <c r="AT229" s="219" t="s">
        <v>248</v>
      </c>
      <c r="AU229" s="219" t="s">
        <v>88</v>
      </c>
      <c r="AY229" s="20" t="s">
        <v>141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418</v>
      </c>
      <c r="BM229" s="219" t="s">
        <v>419</v>
      </c>
    </row>
    <row r="230" s="13" customFormat="1">
      <c r="A230" s="13"/>
      <c r="B230" s="226"/>
      <c r="C230" s="227"/>
      <c r="D230" s="228" t="s">
        <v>152</v>
      </c>
      <c r="E230" s="227"/>
      <c r="F230" s="230" t="s">
        <v>420</v>
      </c>
      <c r="G230" s="227"/>
      <c r="H230" s="231">
        <v>52.5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152</v>
      </c>
      <c r="AU230" s="237" t="s">
        <v>88</v>
      </c>
      <c r="AV230" s="13" t="s">
        <v>88</v>
      </c>
      <c r="AW230" s="13" t="s">
        <v>4</v>
      </c>
      <c r="AX230" s="13" t="s">
        <v>86</v>
      </c>
      <c r="AY230" s="237" t="s">
        <v>141</v>
      </c>
    </row>
    <row r="231" s="2" customFormat="1" ht="37.8" customHeight="1">
      <c r="A231" s="41"/>
      <c r="B231" s="42"/>
      <c r="C231" s="208" t="s">
        <v>421</v>
      </c>
      <c r="D231" s="208" t="s">
        <v>143</v>
      </c>
      <c r="E231" s="209" t="s">
        <v>422</v>
      </c>
      <c r="F231" s="210" t="s">
        <v>423</v>
      </c>
      <c r="G231" s="211" t="s">
        <v>308</v>
      </c>
      <c r="H231" s="212">
        <v>25</v>
      </c>
      <c r="I231" s="213"/>
      <c r="J231" s="214">
        <f>ROUND(I231*H231,2)</f>
        <v>0</v>
      </c>
      <c r="K231" s="210" t="s">
        <v>147</v>
      </c>
      <c r="L231" s="47"/>
      <c r="M231" s="215" t="s">
        <v>19</v>
      </c>
      <c r="N231" s="216" t="s">
        <v>49</v>
      </c>
      <c r="O231" s="87"/>
      <c r="P231" s="217">
        <f>O231*H231</f>
        <v>0</v>
      </c>
      <c r="Q231" s="217">
        <v>7.1400000000000001E-05</v>
      </c>
      <c r="R231" s="217">
        <f>Q231*H231</f>
        <v>0.0017850000000000001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411</v>
      </c>
      <c r="AT231" s="219" t="s">
        <v>143</v>
      </c>
      <c r="AU231" s="219" t="s">
        <v>88</v>
      </c>
      <c r="AY231" s="20" t="s">
        <v>141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411</v>
      </c>
      <c r="BM231" s="219" t="s">
        <v>424</v>
      </c>
    </row>
    <row r="232" s="2" customFormat="1">
      <c r="A232" s="41"/>
      <c r="B232" s="42"/>
      <c r="C232" s="43"/>
      <c r="D232" s="221" t="s">
        <v>150</v>
      </c>
      <c r="E232" s="43"/>
      <c r="F232" s="222" t="s">
        <v>425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150</v>
      </c>
      <c r="AU232" s="20" t="s">
        <v>88</v>
      </c>
    </row>
    <row r="233" s="13" customFormat="1">
      <c r="A233" s="13"/>
      <c r="B233" s="226"/>
      <c r="C233" s="227"/>
      <c r="D233" s="228" t="s">
        <v>152</v>
      </c>
      <c r="E233" s="229" t="s">
        <v>19</v>
      </c>
      <c r="F233" s="230" t="s">
        <v>414</v>
      </c>
      <c r="G233" s="227"/>
      <c r="H233" s="231">
        <v>50</v>
      </c>
      <c r="I233" s="232"/>
      <c r="J233" s="227"/>
      <c r="K233" s="227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152</v>
      </c>
      <c r="AU233" s="237" t="s">
        <v>88</v>
      </c>
      <c r="AV233" s="13" t="s">
        <v>88</v>
      </c>
      <c r="AW233" s="13" t="s">
        <v>37</v>
      </c>
      <c r="AX233" s="13" t="s">
        <v>78</v>
      </c>
      <c r="AY233" s="237" t="s">
        <v>141</v>
      </c>
    </row>
    <row r="234" s="13" customFormat="1">
      <c r="A234" s="13"/>
      <c r="B234" s="226"/>
      <c r="C234" s="227"/>
      <c r="D234" s="228" t="s">
        <v>152</v>
      </c>
      <c r="E234" s="229" t="s">
        <v>19</v>
      </c>
      <c r="F234" s="230" t="s">
        <v>295</v>
      </c>
      <c r="G234" s="227"/>
      <c r="H234" s="231">
        <v>25</v>
      </c>
      <c r="I234" s="232"/>
      <c r="J234" s="227"/>
      <c r="K234" s="227"/>
      <c r="L234" s="233"/>
      <c r="M234" s="280"/>
      <c r="N234" s="281"/>
      <c r="O234" s="281"/>
      <c r="P234" s="281"/>
      <c r="Q234" s="281"/>
      <c r="R234" s="281"/>
      <c r="S234" s="281"/>
      <c r="T234" s="28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152</v>
      </c>
      <c r="AU234" s="237" t="s">
        <v>88</v>
      </c>
      <c r="AV234" s="13" t="s">
        <v>88</v>
      </c>
      <c r="AW234" s="13" t="s">
        <v>37</v>
      </c>
      <c r="AX234" s="13" t="s">
        <v>86</v>
      </c>
      <c r="AY234" s="237" t="s">
        <v>141</v>
      </c>
    </row>
    <row r="235" s="2" customFormat="1" ht="6.96" customHeight="1">
      <c r="A235" s="41"/>
      <c r="B235" s="62"/>
      <c r="C235" s="63"/>
      <c r="D235" s="63"/>
      <c r="E235" s="63"/>
      <c r="F235" s="63"/>
      <c r="G235" s="63"/>
      <c r="H235" s="63"/>
      <c r="I235" s="63"/>
      <c r="J235" s="63"/>
      <c r="K235" s="63"/>
      <c r="L235" s="47"/>
      <c r="M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</row>
  </sheetData>
  <sheetProtection sheet="1" autoFilter="0" formatColumns="0" formatRows="0" objects="1" scenarios="1" spinCount="100000" saltValue="HBgsVxHZWXUxtxZlz0LIBb9l/nY1Sc59reJa35WPfH2/Lk00d7EHwzRhlQQphKfcL8TPHO5B7Vyz/2ZjrEAN4Q==" hashValue="8WKt9y5hbYIN3PxwqAGYbHdi92AFhgdlO0oHZhBiV0Lylt1a0aj3EKF0fm6eOAx1duRNPltXZTSO4GcJnEqWvw==" algorithmName="SHA-512" password="CC35"/>
  <autoFilter ref="C87:K23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31251206"/>
    <hyperlink ref="F97" r:id="rId2" display="https://podminky.urs.cz/item/CS_URS_2024_01/132254206"/>
    <hyperlink ref="F103" r:id="rId3" display="https://podminky.urs.cz/item/CS_URS_2024_01/151101101"/>
    <hyperlink ref="F109" r:id="rId4" display="https://podminky.urs.cz/item/CS_URS_2024_01/151101111"/>
    <hyperlink ref="F111" r:id="rId5" display="https://podminky.urs.cz/item/CS_URS_2024_01/151101201"/>
    <hyperlink ref="F114" r:id="rId6" display="https://podminky.urs.cz/item/CS_URS_2024_01/151101211"/>
    <hyperlink ref="F116" r:id="rId7" display="https://podminky.urs.cz/item/CS_URS_2024_01/151101301"/>
    <hyperlink ref="F119" r:id="rId8" display="https://podminky.urs.cz/item/CS_URS_2024_01/151101311"/>
    <hyperlink ref="F121" r:id="rId9" display="https://podminky.urs.cz/item/CS_URS_2024_01/162351104"/>
    <hyperlink ref="F125" r:id="rId10" display="https://podminky.urs.cz/item/CS_URS_2024_01/162551108"/>
    <hyperlink ref="F132" r:id="rId11" display="https://podminky.urs.cz/item/CS_URS_2024_01/167151111"/>
    <hyperlink ref="F139" r:id="rId12" display="https://podminky.urs.cz/item/CS_URS_2024_01/171201231"/>
    <hyperlink ref="F143" r:id="rId13" display="https://podminky.urs.cz/item/CS_URS_2024_01/171251201"/>
    <hyperlink ref="F146" r:id="rId14" display="https://podminky.urs.cz/item/CS_URS_2024_01/174151101"/>
    <hyperlink ref="F149" r:id="rId15" display="https://podminky.urs.cz/item/CS_URS_2024_01/175151101"/>
    <hyperlink ref="F158" r:id="rId16" display="https://podminky.urs.cz/item/CS_URS_2024_01/273313611"/>
    <hyperlink ref="F163" r:id="rId17" display="https://podminky.urs.cz/item/CS_URS_2024_01/273362021"/>
    <hyperlink ref="F167" r:id="rId18" display="https://podminky.urs.cz/item/CS_URS_2024_01/382121111"/>
    <hyperlink ref="F169" r:id="rId19" display="https://podminky.urs.cz/item/CS_URS_2024_01/382121121"/>
    <hyperlink ref="F171" r:id="rId20" display="https://podminky.urs.cz/item/CS_URS_2024_01/382121131"/>
    <hyperlink ref="F177" r:id="rId21" display="https://podminky.urs.cz/item/CS_URS_2024_01/451572111"/>
    <hyperlink ref="F185" r:id="rId22" display="https://podminky.urs.cz/item/CS_URS_2024_01/871211141"/>
    <hyperlink ref="F193" r:id="rId23" display="https://podminky.urs.cz/item/CS_URS_2024_01/877211118"/>
    <hyperlink ref="F196" r:id="rId24" display="https://podminky.urs.cz/item/CS_URS_2024_01/892241111"/>
    <hyperlink ref="F198" r:id="rId25" display="https://podminky.urs.cz/item/CS_URS_2024_01/892372111"/>
    <hyperlink ref="F200" r:id="rId26" display="https://podminky.urs.cz/item/CS_URS_2024_01/894411111"/>
    <hyperlink ref="F202" r:id="rId27" display="https://podminky.urs.cz/item/CS_URS_2024_01/899623151"/>
    <hyperlink ref="F218" r:id="rId28" display="https://podminky.urs.cz/item/CS_URS_2024_01/899721111"/>
    <hyperlink ref="F220" r:id="rId29" display="https://podminky.urs.cz/item/CS_URS_2024_01/899722112"/>
    <hyperlink ref="F223" r:id="rId30" display="https://podminky.urs.cz/item/CS_URS_2024_01/998276101"/>
    <hyperlink ref="F227" r:id="rId31" display="https://podminky.urs.cz/item/CS_URS_2024_01/460791113"/>
    <hyperlink ref="F232" r:id="rId32" display="https://podminky.urs.cz/item/CS_URS_2024_01/46067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426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427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ROUND((SUM(BE85:BE113)),  2)</f>
        <v>0</v>
      </c>
      <c r="G33" s="41"/>
      <c r="H33" s="41"/>
      <c r="I33" s="152">
        <v>0.20999999999999999</v>
      </c>
      <c r="J33" s="151">
        <f>ROUND(((SUM(BE85:BE113))*I33),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ROUND((SUM(BF85:BF113)),  2)</f>
        <v>0</v>
      </c>
      <c r="G34" s="41"/>
      <c r="H34" s="41"/>
      <c r="I34" s="152">
        <v>0.12</v>
      </c>
      <c r="J34" s="151">
        <f>ROUND(((SUM(BF85:BF113))*I34),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ROUND((SUM(BG85:BG113)),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ROUND((SUM(BH85:BH113)),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ROUND((SUM(BI85:BI113)),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428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429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430</v>
      </c>
      <c r="E62" s="172"/>
      <c r="F62" s="172"/>
      <c r="G62" s="172"/>
      <c r="H62" s="172"/>
      <c r="I62" s="172"/>
      <c r="J62" s="173">
        <f>J100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431</v>
      </c>
      <c r="E63" s="178"/>
      <c r="F63" s="178"/>
      <c r="G63" s="178"/>
      <c r="H63" s="178"/>
      <c r="I63" s="178"/>
      <c r="J63" s="179">
        <f>J101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432</v>
      </c>
      <c r="E64" s="178"/>
      <c r="F64" s="178"/>
      <c r="G64" s="178"/>
      <c r="H64" s="178"/>
      <c r="I64" s="178"/>
      <c r="J64" s="179">
        <f>J106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433</v>
      </c>
      <c r="E65" s="178"/>
      <c r="F65" s="178"/>
      <c r="G65" s="178"/>
      <c r="H65" s="178"/>
      <c r="I65" s="178"/>
      <c r="J65" s="179">
        <f>J109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126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111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127</v>
      </c>
      <c r="D84" s="184" t="s">
        <v>63</v>
      </c>
      <c r="E84" s="184" t="s">
        <v>59</v>
      </c>
      <c r="F84" s="184" t="s">
        <v>60</v>
      </c>
      <c r="G84" s="184" t="s">
        <v>128</v>
      </c>
      <c r="H84" s="184" t="s">
        <v>129</v>
      </c>
      <c r="I84" s="184" t="s">
        <v>130</v>
      </c>
      <c r="J84" s="184" t="s">
        <v>115</v>
      </c>
      <c r="K84" s="185" t="s">
        <v>131</v>
      </c>
      <c r="L84" s="186"/>
      <c r="M84" s="95" t="s">
        <v>19</v>
      </c>
      <c r="N84" s="96" t="s">
        <v>48</v>
      </c>
      <c r="O84" s="96" t="s">
        <v>132</v>
      </c>
      <c r="P84" s="96" t="s">
        <v>133</v>
      </c>
      <c r="Q84" s="96" t="s">
        <v>134</v>
      </c>
      <c r="R84" s="96" t="s">
        <v>135</v>
      </c>
      <c r="S84" s="96" t="s">
        <v>136</v>
      </c>
      <c r="T84" s="97" t="s">
        <v>137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138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P86+P100</f>
        <v>0</v>
      </c>
      <c r="Q85" s="99"/>
      <c r="R85" s="189">
        <f>R86+R100</f>
        <v>0</v>
      </c>
      <c r="S85" s="99"/>
      <c r="T85" s="190">
        <f>T86+T100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116</v>
      </c>
      <c r="BK85" s="191">
        <f>BK86+BK100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139</v>
      </c>
      <c r="F86" s="195" t="s">
        <v>434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141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435</v>
      </c>
      <c r="F87" s="206" t="s">
        <v>434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SUM(P88:P99)</f>
        <v>0</v>
      </c>
      <c r="Q87" s="200"/>
      <c r="R87" s="201">
        <f>SUM(R88:R99)</f>
        <v>0</v>
      </c>
      <c r="S87" s="200"/>
      <c r="T87" s="202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141</v>
      </c>
      <c r="BK87" s="205">
        <f>SUM(BK88:BK99)</f>
        <v>0</v>
      </c>
    </row>
    <row r="88" s="2" customFormat="1" ht="33" customHeight="1">
      <c r="A88" s="41"/>
      <c r="B88" s="42"/>
      <c r="C88" s="208" t="s">
        <v>86</v>
      </c>
      <c r="D88" s="208" t="s">
        <v>143</v>
      </c>
      <c r="E88" s="209" t="s">
        <v>436</v>
      </c>
      <c r="F88" s="210" t="s">
        <v>437</v>
      </c>
      <c r="G88" s="211" t="s">
        <v>438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148</v>
      </c>
      <c r="AT88" s="219" t="s">
        <v>143</v>
      </c>
      <c r="AU88" s="219" t="s">
        <v>88</v>
      </c>
      <c r="AY88" s="20" t="s">
        <v>141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148</v>
      </c>
      <c r="BM88" s="219" t="s">
        <v>439</v>
      </c>
    </row>
    <row r="89" s="13" customFormat="1">
      <c r="A89" s="13"/>
      <c r="B89" s="226"/>
      <c r="C89" s="227"/>
      <c r="D89" s="228" t="s">
        <v>152</v>
      </c>
      <c r="E89" s="229" t="s">
        <v>19</v>
      </c>
      <c r="F89" s="230" t="s">
        <v>86</v>
      </c>
      <c r="G89" s="227"/>
      <c r="H89" s="231">
        <v>1</v>
      </c>
      <c r="I89" s="232"/>
      <c r="J89" s="227"/>
      <c r="K89" s="227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152</v>
      </c>
      <c r="AU89" s="237" t="s">
        <v>88</v>
      </c>
      <c r="AV89" s="13" t="s">
        <v>88</v>
      </c>
      <c r="AW89" s="13" t="s">
        <v>37</v>
      </c>
      <c r="AX89" s="13" t="s">
        <v>78</v>
      </c>
      <c r="AY89" s="237" t="s">
        <v>141</v>
      </c>
    </row>
    <row r="90" s="14" customFormat="1">
      <c r="A90" s="14"/>
      <c r="B90" s="238"/>
      <c r="C90" s="239"/>
      <c r="D90" s="228" t="s">
        <v>152</v>
      </c>
      <c r="E90" s="240" t="s">
        <v>19</v>
      </c>
      <c r="F90" s="241" t="s">
        <v>155</v>
      </c>
      <c r="G90" s="239"/>
      <c r="H90" s="242">
        <v>1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152</v>
      </c>
      <c r="AU90" s="248" t="s">
        <v>88</v>
      </c>
      <c r="AV90" s="14" t="s">
        <v>148</v>
      </c>
      <c r="AW90" s="14" t="s">
        <v>37</v>
      </c>
      <c r="AX90" s="14" t="s">
        <v>86</v>
      </c>
      <c r="AY90" s="248" t="s">
        <v>141</v>
      </c>
    </row>
    <row r="91" s="2" customFormat="1" ht="16.5" customHeight="1">
      <c r="A91" s="41"/>
      <c r="B91" s="42"/>
      <c r="C91" s="208" t="s">
        <v>88</v>
      </c>
      <c r="D91" s="208" t="s">
        <v>143</v>
      </c>
      <c r="E91" s="209" t="s">
        <v>440</v>
      </c>
      <c r="F91" s="210" t="s">
        <v>441</v>
      </c>
      <c r="G91" s="211" t="s">
        <v>438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148</v>
      </c>
      <c r="AT91" s="219" t="s">
        <v>143</v>
      </c>
      <c r="AU91" s="219" t="s">
        <v>88</v>
      </c>
      <c r="AY91" s="20" t="s">
        <v>141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148</v>
      </c>
      <c r="BM91" s="219" t="s">
        <v>442</v>
      </c>
    </row>
    <row r="92" s="13" customFormat="1">
      <c r="A92" s="13"/>
      <c r="B92" s="226"/>
      <c r="C92" s="227"/>
      <c r="D92" s="228" t="s">
        <v>152</v>
      </c>
      <c r="E92" s="229" t="s">
        <v>19</v>
      </c>
      <c r="F92" s="230" t="s">
        <v>86</v>
      </c>
      <c r="G92" s="227"/>
      <c r="H92" s="231">
        <v>1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152</v>
      </c>
      <c r="AU92" s="237" t="s">
        <v>88</v>
      </c>
      <c r="AV92" s="13" t="s">
        <v>88</v>
      </c>
      <c r="AW92" s="13" t="s">
        <v>37</v>
      </c>
      <c r="AX92" s="13" t="s">
        <v>78</v>
      </c>
      <c r="AY92" s="237" t="s">
        <v>141</v>
      </c>
    </row>
    <row r="93" s="14" customFormat="1">
      <c r="A93" s="14"/>
      <c r="B93" s="238"/>
      <c r="C93" s="239"/>
      <c r="D93" s="228" t="s">
        <v>152</v>
      </c>
      <c r="E93" s="240" t="s">
        <v>19</v>
      </c>
      <c r="F93" s="241" t="s">
        <v>155</v>
      </c>
      <c r="G93" s="239"/>
      <c r="H93" s="242">
        <v>1</v>
      </c>
      <c r="I93" s="243"/>
      <c r="J93" s="239"/>
      <c r="K93" s="239"/>
      <c r="L93" s="244"/>
      <c r="M93" s="245"/>
      <c r="N93" s="246"/>
      <c r="O93" s="246"/>
      <c r="P93" s="246"/>
      <c r="Q93" s="246"/>
      <c r="R93" s="246"/>
      <c r="S93" s="246"/>
      <c r="T93" s="24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8" t="s">
        <v>152</v>
      </c>
      <c r="AU93" s="248" t="s">
        <v>88</v>
      </c>
      <c r="AV93" s="14" t="s">
        <v>148</v>
      </c>
      <c r="AW93" s="14" t="s">
        <v>37</v>
      </c>
      <c r="AX93" s="14" t="s">
        <v>86</v>
      </c>
      <c r="AY93" s="248" t="s">
        <v>141</v>
      </c>
    </row>
    <row r="94" s="2" customFormat="1" ht="16.5" customHeight="1">
      <c r="A94" s="41"/>
      <c r="B94" s="42"/>
      <c r="C94" s="208" t="s">
        <v>163</v>
      </c>
      <c r="D94" s="208" t="s">
        <v>143</v>
      </c>
      <c r="E94" s="209" t="s">
        <v>443</v>
      </c>
      <c r="F94" s="210" t="s">
        <v>444</v>
      </c>
      <c r="G94" s="211" t="s">
        <v>438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49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148</v>
      </c>
      <c r="AT94" s="219" t="s">
        <v>143</v>
      </c>
      <c r="AU94" s="219" t="s">
        <v>88</v>
      </c>
      <c r="AY94" s="20" t="s">
        <v>141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86</v>
      </c>
      <c r="BK94" s="220">
        <f>ROUND(I94*H94,2)</f>
        <v>0</v>
      </c>
      <c r="BL94" s="20" t="s">
        <v>148</v>
      </c>
      <c r="BM94" s="219" t="s">
        <v>445</v>
      </c>
    </row>
    <row r="95" s="13" customFormat="1">
      <c r="A95" s="13"/>
      <c r="B95" s="226"/>
      <c r="C95" s="227"/>
      <c r="D95" s="228" t="s">
        <v>152</v>
      </c>
      <c r="E95" s="229" t="s">
        <v>19</v>
      </c>
      <c r="F95" s="230" t="s">
        <v>86</v>
      </c>
      <c r="G95" s="227"/>
      <c r="H95" s="231">
        <v>1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152</v>
      </c>
      <c r="AU95" s="237" t="s">
        <v>88</v>
      </c>
      <c r="AV95" s="13" t="s">
        <v>88</v>
      </c>
      <c r="AW95" s="13" t="s">
        <v>37</v>
      </c>
      <c r="AX95" s="13" t="s">
        <v>78</v>
      </c>
      <c r="AY95" s="237" t="s">
        <v>141</v>
      </c>
    </row>
    <row r="96" s="14" customFormat="1">
      <c r="A96" s="14"/>
      <c r="B96" s="238"/>
      <c r="C96" s="239"/>
      <c r="D96" s="228" t="s">
        <v>152</v>
      </c>
      <c r="E96" s="240" t="s">
        <v>19</v>
      </c>
      <c r="F96" s="241" t="s">
        <v>155</v>
      </c>
      <c r="G96" s="239"/>
      <c r="H96" s="242">
        <v>1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8" t="s">
        <v>152</v>
      </c>
      <c r="AU96" s="248" t="s">
        <v>88</v>
      </c>
      <c r="AV96" s="14" t="s">
        <v>148</v>
      </c>
      <c r="AW96" s="14" t="s">
        <v>37</v>
      </c>
      <c r="AX96" s="14" t="s">
        <v>86</v>
      </c>
      <c r="AY96" s="248" t="s">
        <v>141</v>
      </c>
    </row>
    <row r="97" s="2" customFormat="1" ht="16.5" customHeight="1">
      <c r="A97" s="41"/>
      <c r="B97" s="42"/>
      <c r="C97" s="208" t="s">
        <v>148</v>
      </c>
      <c r="D97" s="208" t="s">
        <v>143</v>
      </c>
      <c r="E97" s="209" t="s">
        <v>446</v>
      </c>
      <c r="F97" s="210" t="s">
        <v>447</v>
      </c>
      <c r="G97" s="211" t="s">
        <v>438</v>
      </c>
      <c r="H97" s="212">
        <v>1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148</v>
      </c>
      <c r="AT97" s="219" t="s">
        <v>143</v>
      </c>
      <c r="AU97" s="219" t="s">
        <v>88</v>
      </c>
      <c r="AY97" s="20" t="s">
        <v>141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148</v>
      </c>
      <c r="BM97" s="219" t="s">
        <v>448</v>
      </c>
    </row>
    <row r="98" s="13" customFormat="1">
      <c r="A98" s="13"/>
      <c r="B98" s="226"/>
      <c r="C98" s="227"/>
      <c r="D98" s="228" t="s">
        <v>152</v>
      </c>
      <c r="E98" s="229" t="s">
        <v>19</v>
      </c>
      <c r="F98" s="230" t="s">
        <v>86</v>
      </c>
      <c r="G98" s="227"/>
      <c r="H98" s="231">
        <v>1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152</v>
      </c>
      <c r="AU98" s="237" t="s">
        <v>88</v>
      </c>
      <c r="AV98" s="13" t="s">
        <v>88</v>
      </c>
      <c r="AW98" s="13" t="s">
        <v>37</v>
      </c>
      <c r="AX98" s="13" t="s">
        <v>78</v>
      </c>
      <c r="AY98" s="237" t="s">
        <v>141</v>
      </c>
    </row>
    <row r="99" s="14" customFormat="1">
      <c r="A99" s="14"/>
      <c r="B99" s="238"/>
      <c r="C99" s="239"/>
      <c r="D99" s="228" t="s">
        <v>152</v>
      </c>
      <c r="E99" s="240" t="s">
        <v>19</v>
      </c>
      <c r="F99" s="241" t="s">
        <v>155</v>
      </c>
      <c r="G99" s="239"/>
      <c r="H99" s="242">
        <v>1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152</v>
      </c>
      <c r="AU99" s="248" t="s">
        <v>88</v>
      </c>
      <c r="AV99" s="14" t="s">
        <v>148</v>
      </c>
      <c r="AW99" s="14" t="s">
        <v>37</v>
      </c>
      <c r="AX99" s="14" t="s">
        <v>86</v>
      </c>
      <c r="AY99" s="248" t="s">
        <v>141</v>
      </c>
    </row>
    <row r="100" s="12" customFormat="1" ht="25.92" customHeight="1">
      <c r="A100" s="12"/>
      <c r="B100" s="192"/>
      <c r="C100" s="193"/>
      <c r="D100" s="194" t="s">
        <v>77</v>
      </c>
      <c r="E100" s="195" t="s">
        <v>449</v>
      </c>
      <c r="F100" s="195" t="s">
        <v>450</v>
      </c>
      <c r="G100" s="193"/>
      <c r="H100" s="193"/>
      <c r="I100" s="196"/>
      <c r="J100" s="197">
        <f>BK100</f>
        <v>0</v>
      </c>
      <c r="K100" s="193"/>
      <c r="L100" s="198"/>
      <c r="M100" s="199"/>
      <c r="N100" s="200"/>
      <c r="O100" s="200"/>
      <c r="P100" s="201">
        <f>P101+P106+P109</f>
        <v>0</v>
      </c>
      <c r="Q100" s="200"/>
      <c r="R100" s="201">
        <f>R101+R106+R109</f>
        <v>0</v>
      </c>
      <c r="S100" s="200"/>
      <c r="T100" s="202">
        <f>T101+T106+T109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178</v>
      </c>
      <c r="AT100" s="204" t="s">
        <v>77</v>
      </c>
      <c r="AU100" s="204" t="s">
        <v>78</v>
      </c>
      <c r="AY100" s="203" t="s">
        <v>141</v>
      </c>
      <c r="BK100" s="205">
        <f>BK101+BK106+BK109</f>
        <v>0</v>
      </c>
    </row>
    <row r="101" s="12" customFormat="1" ht="22.8" customHeight="1">
      <c r="A101" s="12"/>
      <c r="B101" s="192"/>
      <c r="C101" s="193"/>
      <c r="D101" s="194" t="s">
        <v>77</v>
      </c>
      <c r="E101" s="206" t="s">
        <v>451</v>
      </c>
      <c r="F101" s="206" t="s">
        <v>452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SUM(P102:P105)</f>
        <v>0</v>
      </c>
      <c r="Q101" s="200"/>
      <c r="R101" s="201">
        <f>SUM(R102:R105)</f>
        <v>0</v>
      </c>
      <c r="S101" s="200"/>
      <c r="T101" s="202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178</v>
      </c>
      <c r="AT101" s="204" t="s">
        <v>77</v>
      </c>
      <c r="AU101" s="204" t="s">
        <v>86</v>
      </c>
      <c r="AY101" s="203" t="s">
        <v>141</v>
      </c>
      <c r="BK101" s="205">
        <f>SUM(BK102:BK105)</f>
        <v>0</v>
      </c>
    </row>
    <row r="102" s="2" customFormat="1" ht="16.5" customHeight="1">
      <c r="A102" s="41"/>
      <c r="B102" s="42"/>
      <c r="C102" s="208" t="s">
        <v>178</v>
      </c>
      <c r="D102" s="208" t="s">
        <v>143</v>
      </c>
      <c r="E102" s="209" t="s">
        <v>453</v>
      </c>
      <c r="F102" s="210" t="s">
        <v>454</v>
      </c>
      <c r="G102" s="211" t="s">
        <v>438</v>
      </c>
      <c r="H102" s="212">
        <v>1</v>
      </c>
      <c r="I102" s="213"/>
      <c r="J102" s="214">
        <f>ROUND(I102*H102,2)</f>
        <v>0</v>
      </c>
      <c r="K102" s="210" t="s">
        <v>147</v>
      </c>
      <c r="L102" s="47"/>
      <c r="M102" s="215" t="s">
        <v>19</v>
      </c>
      <c r="N102" s="216" t="s">
        <v>49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455</v>
      </c>
      <c r="AT102" s="219" t="s">
        <v>143</v>
      </c>
      <c r="AU102" s="219" t="s">
        <v>88</v>
      </c>
      <c r="AY102" s="20" t="s">
        <v>141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86</v>
      </c>
      <c r="BK102" s="220">
        <f>ROUND(I102*H102,2)</f>
        <v>0</v>
      </c>
      <c r="BL102" s="20" t="s">
        <v>455</v>
      </c>
      <c r="BM102" s="219" t="s">
        <v>456</v>
      </c>
    </row>
    <row r="103" s="2" customFormat="1">
      <c r="A103" s="41"/>
      <c r="B103" s="42"/>
      <c r="C103" s="43"/>
      <c r="D103" s="221" t="s">
        <v>150</v>
      </c>
      <c r="E103" s="43"/>
      <c r="F103" s="222" t="s">
        <v>457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150</v>
      </c>
      <c r="AU103" s="20" t="s">
        <v>88</v>
      </c>
    </row>
    <row r="104" s="2" customFormat="1" ht="24.15" customHeight="1">
      <c r="A104" s="41"/>
      <c r="B104" s="42"/>
      <c r="C104" s="208" t="s">
        <v>184</v>
      </c>
      <c r="D104" s="208" t="s">
        <v>143</v>
      </c>
      <c r="E104" s="209" t="s">
        <v>458</v>
      </c>
      <c r="F104" s="210" t="s">
        <v>459</v>
      </c>
      <c r="G104" s="211" t="s">
        <v>460</v>
      </c>
      <c r="H104" s="212">
        <v>1</v>
      </c>
      <c r="I104" s="213"/>
      <c r="J104" s="214">
        <f>ROUND(I104*H104,2)</f>
        <v>0</v>
      </c>
      <c r="K104" s="210" t="s">
        <v>147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455</v>
      </c>
      <c r="AT104" s="219" t="s">
        <v>143</v>
      </c>
      <c r="AU104" s="219" t="s">
        <v>88</v>
      </c>
      <c r="AY104" s="20" t="s">
        <v>141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455</v>
      </c>
      <c r="BM104" s="219" t="s">
        <v>461</v>
      </c>
    </row>
    <row r="105" s="2" customFormat="1">
      <c r="A105" s="41"/>
      <c r="B105" s="42"/>
      <c r="C105" s="43"/>
      <c r="D105" s="221" t="s">
        <v>150</v>
      </c>
      <c r="E105" s="43"/>
      <c r="F105" s="222" t="s">
        <v>462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150</v>
      </c>
      <c r="AU105" s="20" t="s">
        <v>88</v>
      </c>
    </row>
    <row r="106" s="12" customFormat="1" ht="22.8" customHeight="1">
      <c r="A106" s="12"/>
      <c r="B106" s="192"/>
      <c r="C106" s="193"/>
      <c r="D106" s="194" t="s">
        <v>77</v>
      </c>
      <c r="E106" s="206" t="s">
        <v>463</v>
      </c>
      <c r="F106" s="206" t="s">
        <v>464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SUM(P107:P108)</f>
        <v>0</v>
      </c>
      <c r="Q106" s="200"/>
      <c r="R106" s="201">
        <f>SUM(R107:R108)</f>
        <v>0</v>
      </c>
      <c r="S106" s="200"/>
      <c r="T106" s="202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178</v>
      </c>
      <c r="AT106" s="204" t="s">
        <v>77</v>
      </c>
      <c r="AU106" s="204" t="s">
        <v>86</v>
      </c>
      <c r="AY106" s="203" t="s">
        <v>141</v>
      </c>
      <c r="BK106" s="205">
        <f>SUM(BK107:BK108)</f>
        <v>0</v>
      </c>
    </row>
    <row r="107" s="2" customFormat="1" ht="16.5" customHeight="1">
      <c r="A107" s="41"/>
      <c r="B107" s="42"/>
      <c r="C107" s="208" t="s">
        <v>189</v>
      </c>
      <c r="D107" s="208" t="s">
        <v>143</v>
      </c>
      <c r="E107" s="209" t="s">
        <v>465</v>
      </c>
      <c r="F107" s="210" t="s">
        <v>466</v>
      </c>
      <c r="G107" s="211" t="s">
        <v>467</v>
      </c>
      <c r="H107" s="283"/>
      <c r="I107" s="213"/>
      <c r="J107" s="214">
        <f>ROUND(I107*H107,2)</f>
        <v>0</v>
      </c>
      <c r="K107" s="210" t="s">
        <v>147</v>
      </c>
      <c r="L107" s="47"/>
      <c r="M107" s="215" t="s">
        <v>19</v>
      </c>
      <c r="N107" s="216" t="s">
        <v>49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455</v>
      </c>
      <c r="AT107" s="219" t="s">
        <v>143</v>
      </c>
      <c r="AU107" s="219" t="s">
        <v>88</v>
      </c>
      <c r="AY107" s="20" t="s">
        <v>141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86</v>
      </c>
      <c r="BK107" s="220">
        <f>ROUND(I107*H107,2)</f>
        <v>0</v>
      </c>
      <c r="BL107" s="20" t="s">
        <v>455</v>
      </c>
      <c r="BM107" s="219" t="s">
        <v>468</v>
      </c>
    </row>
    <row r="108" s="2" customFormat="1">
      <c r="A108" s="41"/>
      <c r="B108" s="42"/>
      <c r="C108" s="43"/>
      <c r="D108" s="221" t="s">
        <v>150</v>
      </c>
      <c r="E108" s="43"/>
      <c r="F108" s="222" t="s">
        <v>469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150</v>
      </c>
      <c r="AU108" s="20" t="s">
        <v>88</v>
      </c>
    </row>
    <row r="109" s="12" customFormat="1" ht="22.8" customHeight="1">
      <c r="A109" s="12"/>
      <c r="B109" s="192"/>
      <c r="C109" s="193"/>
      <c r="D109" s="194" t="s">
        <v>77</v>
      </c>
      <c r="E109" s="206" t="s">
        <v>470</v>
      </c>
      <c r="F109" s="206" t="s">
        <v>471</v>
      </c>
      <c r="G109" s="193"/>
      <c r="H109" s="193"/>
      <c r="I109" s="196"/>
      <c r="J109" s="207">
        <f>BK109</f>
        <v>0</v>
      </c>
      <c r="K109" s="193"/>
      <c r="L109" s="198"/>
      <c r="M109" s="199"/>
      <c r="N109" s="200"/>
      <c r="O109" s="200"/>
      <c r="P109" s="201">
        <f>SUM(P110:P113)</f>
        <v>0</v>
      </c>
      <c r="Q109" s="200"/>
      <c r="R109" s="201">
        <f>SUM(R110:R113)</f>
        <v>0</v>
      </c>
      <c r="S109" s="200"/>
      <c r="T109" s="202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3" t="s">
        <v>178</v>
      </c>
      <c r="AT109" s="204" t="s">
        <v>77</v>
      </c>
      <c r="AU109" s="204" t="s">
        <v>86</v>
      </c>
      <c r="AY109" s="203" t="s">
        <v>141</v>
      </c>
      <c r="BK109" s="205">
        <f>SUM(BK110:BK113)</f>
        <v>0</v>
      </c>
    </row>
    <row r="110" s="2" customFormat="1" ht="16.5" customHeight="1">
      <c r="A110" s="41"/>
      <c r="B110" s="42"/>
      <c r="C110" s="208" t="s">
        <v>194</v>
      </c>
      <c r="D110" s="208" t="s">
        <v>143</v>
      </c>
      <c r="E110" s="209" t="s">
        <v>472</v>
      </c>
      <c r="F110" s="210" t="s">
        <v>473</v>
      </c>
      <c r="G110" s="211" t="s">
        <v>438</v>
      </c>
      <c r="H110" s="212">
        <v>2</v>
      </c>
      <c r="I110" s="213"/>
      <c r="J110" s="214">
        <f>ROUND(I110*H110,2)</f>
        <v>0</v>
      </c>
      <c r="K110" s="210" t="s">
        <v>147</v>
      </c>
      <c r="L110" s="47"/>
      <c r="M110" s="215" t="s">
        <v>19</v>
      </c>
      <c r="N110" s="216" t="s">
        <v>49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455</v>
      </c>
      <c r="AT110" s="219" t="s">
        <v>143</v>
      </c>
      <c r="AU110" s="219" t="s">
        <v>88</v>
      </c>
      <c r="AY110" s="20" t="s">
        <v>141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86</v>
      </c>
      <c r="BK110" s="220">
        <f>ROUND(I110*H110,2)</f>
        <v>0</v>
      </c>
      <c r="BL110" s="20" t="s">
        <v>455</v>
      </c>
      <c r="BM110" s="219" t="s">
        <v>474</v>
      </c>
    </row>
    <row r="111" s="2" customFormat="1">
      <c r="A111" s="41"/>
      <c r="B111" s="42"/>
      <c r="C111" s="43"/>
      <c r="D111" s="221" t="s">
        <v>150</v>
      </c>
      <c r="E111" s="43"/>
      <c r="F111" s="222" t="s">
        <v>475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150</v>
      </c>
      <c r="AU111" s="20" t="s">
        <v>88</v>
      </c>
    </row>
    <row r="112" s="2" customFormat="1" ht="16.5" customHeight="1">
      <c r="A112" s="41"/>
      <c r="B112" s="42"/>
      <c r="C112" s="208" t="s">
        <v>199</v>
      </c>
      <c r="D112" s="208" t="s">
        <v>143</v>
      </c>
      <c r="E112" s="209" t="s">
        <v>476</v>
      </c>
      <c r="F112" s="210" t="s">
        <v>477</v>
      </c>
      <c r="G112" s="211" t="s">
        <v>478</v>
      </c>
      <c r="H112" s="212">
        <v>10</v>
      </c>
      <c r="I112" s="213"/>
      <c r="J112" s="214">
        <f>ROUND(I112*H112,2)</f>
        <v>0</v>
      </c>
      <c r="K112" s="210" t="s">
        <v>147</v>
      </c>
      <c r="L112" s="47"/>
      <c r="M112" s="215" t="s">
        <v>19</v>
      </c>
      <c r="N112" s="216" t="s">
        <v>49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455</v>
      </c>
      <c r="AT112" s="219" t="s">
        <v>143</v>
      </c>
      <c r="AU112" s="219" t="s">
        <v>88</v>
      </c>
      <c r="AY112" s="20" t="s">
        <v>141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86</v>
      </c>
      <c r="BK112" s="220">
        <f>ROUND(I112*H112,2)</f>
        <v>0</v>
      </c>
      <c r="BL112" s="20" t="s">
        <v>455</v>
      </c>
      <c r="BM112" s="219" t="s">
        <v>479</v>
      </c>
    </row>
    <row r="113" s="2" customFormat="1">
      <c r="A113" s="41"/>
      <c r="B113" s="42"/>
      <c r="C113" s="43"/>
      <c r="D113" s="221" t="s">
        <v>150</v>
      </c>
      <c r="E113" s="43"/>
      <c r="F113" s="222" t="s">
        <v>480</v>
      </c>
      <c r="G113" s="43"/>
      <c r="H113" s="43"/>
      <c r="I113" s="223"/>
      <c r="J113" s="43"/>
      <c r="K113" s="43"/>
      <c r="L113" s="47"/>
      <c r="M113" s="284"/>
      <c r="N113" s="285"/>
      <c r="O113" s="286"/>
      <c r="P113" s="286"/>
      <c r="Q113" s="286"/>
      <c r="R113" s="286"/>
      <c r="S113" s="286"/>
      <c r="T113" s="287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150</v>
      </c>
      <c r="AU113" s="20" t="s">
        <v>88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n+He7tpWaZ8xCo6dlzjfu1tfDCyTgcBpz7+wcm2wcK1eLNnaRX9QCjFeKXKWj4jQ4AsjTNfvvbqltZuItmg7Xw==" hashValue="4ajfzA8CButCDxAnKpmw3aDreWtTG0pqinFoRvVwC0wgtBv0LA60l1JC+plneUVo/VWBTluIxKYYkVGpP0vAsg==" algorithmName="SHA-512" password="CC35"/>
  <autoFilter ref="C84:K11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3" r:id="rId1" display="https://podminky.urs.cz/item/CS_URS_2024_01/012103000"/>
    <hyperlink ref="F105" r:id="rId2" display="https://podminky.urs.cz/item/CS_URS_2024_01/012303000"/>
    <hyperlink ref="F108" r:id="rId3" display="https://podminky.urs.cz/item/CS_URS_2024_01/030001000"/>
    <hyperlink ref="F111" r:id="rId4" display="https://podminky.urs.cz/item/CS_URS_2024_01/043154000"/>
    <hyperlink ref="F113" r:id="rId5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481</v>
      </c>
      <c r="H4" s="23"/>
    </row>
    <row r="5" s="1" customFormat="1" ht="12" customHeight="1">
      <c r="B5" s="23"/>
      <c r="C5" s="288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89" t="s">
        <v>16</v>
      </c>
      <c r="D6" s="290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1"/>
      <c r="C9" s="292" t="s">
        <v>59</v>
      </c>
      <c r="D9" s="293" t="s">
        <v>60</v>
      </c>
      <c r="E9" s="293" t="s">
        <v>128</v>
      </c>
      <c r="F9" s="294" t="s">
        <v>482</v>
      </c>
      <c r="G9" s="181"/>
      <c r="H9" s="291"/>
    </row>
    <row r="10" s="2" customFormat="1" ht="26.4" customHeight="1">
      <c r="A10" s="41"/>
      <c r="B10" s="47"/>
      <c r="C10" s="295" t="s">
        <v>483</v>
      </c>
      <c r="D10" s="295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6" t="s">
        <v>92</v>
      </c>
      <c r="D11" s="297" t="s">
        <v>93</v>
      </c>
      <c r="E11" s="298" t="s">
        <v>19</v>
      </c>
      <c r="F11" s="299">
        <v>477.37</v>
      </c>
      <c r="G11" s="41"/>
      <c r="H11" s="47"/>
    </row>
    <row r="12" s="2" customFormat="1" ht="16.8" customHeight="1">
      <c r="A12" s="41"/>
      <c r="B12" s="47"/>
      <c r="C12" s="300" t="s">
        <v>19</v>
      </c>
      <c r="D12" s="300" t="s">
        <v>204</v>
      </c>
      <c r="E12" s="20" t="s">
        <v>19</v>
      </c>
      <c r="F12" s="301">
        <v>0</v>
      </c>
      <c r="G12" s="41"/>
      <c r="H12" s="47"/>
    </row>
    <row r="13" s="2" customFormat="1" ht="16.8" customHeight="1">
      <c r="A13" s="41"/>
      <c r="B13" s="47"/>
      <c r="C13" s="300" t="s">
        <v>92</v>
      </c>
      <c r="D13" s="300" t="s">
        <v>205</v>
      </c>
      <c r="E13" s="20" t="s">
        <v>19</v>
      </c>
      <c r="F13" s="301">
        <v>477.37</v>
      </c>
      <c r="G13" s="41"/>
      <c r="H13" s="47"/>
    </row>
    <row r="14" s="2" customFormat="1" ht="16.8" customHeight="1">
      <c r="A14" s="41"/>
      <c r="B14" s="47"/>
      <c r="C14" s="302" t="s">
        <v>484</v>
      </c>
      <c r="D14" s="41"/>
      <c r="E14" s="41"/>
      <c r="F14" s="41"/>
      <c r="G14" s="41"/>
      <c r="H14" s="47"/>
    </row>
    <row r="15" s="2" customFormat="1">
      <c r="A15" s="41"/>
      <c r="B15" s="47"/>
      <c r="C15" s="300" t="s">
        <v>200</v>
      </c>
      <c r="D15" s="300" t="s">
        <v>485</v>
      </c>
      <c r="E15" s="20" t="s">
        <v>146</v>
      </c>
      <c r="F15" s="301">
        <v>477.37</v>
      </c>
      <c r="G15" s="41"/>
      <c r="H15" s="47"/>
    </row>
    <row r="16" s="2" customFormat="1" ht="16.8" customHeight="1">
      <c r="A16" s="41"/>
      <c r="B16" s="47"/>
      <c r="C16" s="300" t="s">
        <v>216</v>
      </c>
      <c r="D16" s="300" t="s">
        <v>486</v>
      </c>
      <c r="E16" s="20" t="s">
        <v>146</v>
      </c>
      <c r="F16" s="301">
        <v>760.41499999999996</v>
      </c>
      <c r="G16" s="41"/>
      <c r="H16" s="47"/>
    </row>
    <row r="17" s="2" customFormat="1" ht="16.8" customHeight="1">
      <c r="A17" s="41"/>
      <c r="B17" s="47"/>
      <c r="C17" s="296" t="s">
        <v>95</v>
      </c>
      <c r="D17" s="297" t="s">
        <v>96</v>
      </c>
      <c r="E17" s="298" t="s">
        <v>19</v>
      </c>
      <c r="F17" s="299">
        <v>19.917000000000002</v>
      </c>
      <c r="G17" s="41"/>
      <c r="H17" s="47"/>
    </row>
    <row r="18" s="2" customFormat="1" ht="16.8" customHeight="1">
      <c r="A18" s="41"/>
      <c r="B18" s="47"/>
      <c r="C18" s="300" t="s">
        <v>19</v>
      </c>
      <c r="D18" s="300" t="s">
        <v>244</v>
      </c>
      <c r="E18" s="20" t="s">
        <v>19</v>
      </c>
      <c r="F18" s="301">
        <v>6.4349999999999996</v>
      </c>
      <c r="G18" s="41"/>
      <c r="H18" s="47"/>
    </row>
    <row r="19" s="2" customFormat="1" ht="16.8" customHeight="1">
      <c r="A19" s="41"/>
      <c r="B19" s="47"/>
      <c r="C19" s="300" t="s">
        <v>19</v>
      </c>
      <c r="D19" s="300" t="s">
        <v>245</v>
      </c>
      <c r="E19" s="20" t="s">
        <v>19</v>
      </c>
      <c r="F19" s="301">
        <v>2.3170000000000002</v>
      </c>
      <c r="G19" s="41"/>
      <c r="H19" s="47"/>
    </row>
    <row r="20" s="2" customFormat="1" ht="16.8" customHeight="1">
      <c r="A20" s="41"/>
      <c r="B20" s="47"/>
      <c r="C20" s="300" t="s">
        <v>19</v>
      </c>
      <c r="D20" s="300" t="s">
        <v>246</v>
      </c>
      <c r="E20" s="20" t="s">
        <v>19</v>
      </c>
      <c r="F20" s="301">
        <v>11.164999999999999</v>
      </c>
      <c r="G20" s="41"/>
      <c r="H20" s="47"/>
    </row>
    <row r="21" s="2" customFormat="1" ht="16.8" customHeight="1">
      <c r="A21" s="41"/>
      <c r="B21" s="47"/>
      <c r="C21" s="300" t="s">
        <v>95</v>
      </c>
      <c r="D21" s="300" t="s">
        <v>155</v>
      </c>
      <c r="E21" s="20" t="s">
        <v>19</v>
      </c>
      <c r="F21" s="301">
        <v>19.917000000000002</v>
      </c>
      <c r="G21" s="41"/>
      <c r="H21" s="47"/>
    </row>
    <row r="22" s="2" customFormat="1" ht="16.8" customHeight="1">
      <c r="A22" s="41"/>
      <c r="B22" s="47"/>
      <c r="C22" s="302" t="s">
        <v>484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0" t="s">
        <v>240</v>
      </c>
      <c r="D23" s="300" t="s">
        <v>487</v>
      </c>
      <c r="E23" s="20" t="s">
        <v>146</v>
      </c>
      <c r="F23" s="301">
        <v>19.917000000000002</v>
      </c>
      <c r="G23" s="41"/>
      <c r="H23" s="47"/>
    </row>
    <row r="24" s="2" customFormat="1">
      <c r="A24" s="41"/>
      <c r="B24" s="47"/>
      <c r="C24" s="300" t="s">
        <v>207</v>
      </c>
      <c r="D24" s="300" t="s">
        <v>488</v>
      </c>
      <c r="E24" s="20" t="s">
        <v>146</v>
      </c>
      <c r="F24" s="301">
        <v>283.04500000000002</v>
      </c>
      <c r="G24" s="41"/>
      <c r="H24" s="47"/>
    </row>
    <row r="25" s="2" customFormat="1" ht="16.8" customHeight="1">
      <c r="A25" s="41"/>
      <c r="B25" s="47"/>
      <c r="C25" s="296" t="s">
        <v>99</v>
      </c>
      <c r="D25" s="297" t="s">
        <v>100</v>
      </c>
      <c r="E25" s="298" t="s">
        <v>19</v>
      </c>
      <c r="F25" s="299">
        <v>283.04500000000002</v>
      </c>
      <c r="G25" s="41"/>
      <c r="H25" s="47"/>
    </row>
    <row r="26" s="2" customFormat="1" ht="16.8" customHeight="1">
      <c r="A26" s="41"/>
      <c r="B26" s="47"/>
      <c r="C26" s="300" t="s">
        <v>19</v>
      </c>
      <c r="D26" s="300" t="s">
        <v>211</v>
      </c>
      <c r="E26" s="20" t="s">
        <v>19</v>
      </c>
      <c r="F26" s="301">
        <v>24.766999999999999</v>
      </c>
      <c r="G26" s="41"/>
      <c r="H26" s="47"/>
    </row>
    <row r="27" s="2" customFormat="1" ht="16.8" customHeight="1">
      <c r="A27" s="41"/>
      <c r="B27" s="47"/>
      <c r="C27" s="300" t="s">
        <v>19</v>
      </c>
      <c r="D27" s="300" t="s">
        <v>212</v>
      </c>
      <c r="E27" s="20" t="s">
        <v>19</v>
      </c>
      <c r="F27" s="301">
        <v>231.19200000000001</v>
      </c>
      <c r="G27" s="41"/>
      <c r="H27" s="47"/>
    </row>
    <row r="28" s="2" customFormat="1" ht="16.8" customHeight="1">
      <c r="A28" s="41"/>
      <c r="B28" s="47"/>
      <c r="C28" s="300" t="s">
        <v>19</v>
      </c>
      <c r="D28" s="300" t="s">
        <v>213</v>
      </c>
      <c r="E28" s="20" t="s">
        <v>19</v>
      </c>
      <c r="F28" s="301">
        <v>16.199999999999999</v>
      </c>
      <c r="G28" s="41"/>
      <c r="H28" s="47"/>
    </row>
    <row r="29" s="2" customFormat="1" ht="16.8" customHeight="1">
      <c r="A29" s="41"/>
      <c r="B29" s="47"/>
      <c r="C29" s="300" t="s">
        <v>19</v>
      </c>
      <c r="D29" s="300" t="s">
        <v>214</v>
      </c>
      <c r="E29" s="20" t="s">
        <v>19</v>
      </c>
      <c r="F29" s="301">
        <v>10.885999999999999</v>
      </c>
      <c r="G29" s="41"/>
      <c r="H29" s="47"/>
    </row>
    <row r="30" s="2" customFormat="1" ht="16.8" customHeight="1">
      <c r="A30" s="41"/>
      <c r="B30" s="47"/>
      <c r="C30" s="300" t="s">
        <v>99</v>
      </c>
      <c r="D30" s="300" t="s">
        <v>155</v>
      </c>
      <c r="E30" s="20" t="s">
        <v>19</v>
      </c>
      <c r="F30" s="301">
        <v>283.04500000000002</v>
      </c>
      <c r="G30" s="41"/>
      <c r="H30" s="47"/>
    </row>
    <row r="31" s="2" customFormat="1" ht="16.8" customHeight="1">
      <c r="A31" s="41"/>
      <c r="B31" s="47"/>
      <c r="C31" s="302" t="s">
        <v>484</v>
      </c>
      <c r="D31" s="41"/>
      <c r="E31" s="41"/>
      <c r="F31" s="41"/>
      <c r="G31" s="41"/>
      <c r="H31" s="47"/>
    </row>
    <row r="32" s="2" customFormat="1">
      <c r="A32" s="41"/>
      <c r="B32" s="47"/>
      <c r="C32" s="300" t="s">
        <v>207</v>
      </c>
      <c r="D32" s="300" t="s">
        <v>488</v>
      </c>
      <c r="E32" s="20" t="s">
        <v>146</v>
      </c>
      <c r="F32" s="301">
        <v>283.04500000000002</v>
      </c>
      <c r="G32" s="41"/>
      <c r="H32" s="47"/>
    </row>
    <row r="33" s="2" customFormat="1">
      <c r="A33" s="41"/>
      <c r="B33" s="47"/>
      <c r="C33" s="300" t="s">
        <v>200</v>
      </c>
      <c r="D33" s="300" t="s">
        <v>485</v>
      </c>
      <c r="E33" s="20" t="s">
        <v>146</v>
      </c>
      <c r="F33" s="301">
        <v>477.37</v>
      </c>
      <c r="G33" s="41"/>
      <c r="H33" s="47"/>
    </row>
    <row r="34" s="2" customFormat="1" ht="16.8" customHeight="1">
      <c r="A34" s="41"/>
      <c r="B34" s="47"/>
      <c r="C34" s="300" t="s">
        <v>216</v>
      </c>
      <c r="D34" s="300" t="s">
        <v>486</v>
      </c>
      <c r="E34" s="20" t="s">
        <v>146</v>
      </c>
      <c r="F34" s="301">
        <v>760.41499999999996</v>
      </c>
      <c r="G34" s="41"/>
      <c r="H34" s="47"/>
    </row>
    <row r="35" s="2" customFormat="1">
      <c r="A35" s="41"/>
      <c r="B35" s="47"/>
      <c r="C35" s="300" t="s">
        <v>222</v>
      </c>
      <c r="D35" s="300" t="s">
        <v>489</v>
      </c>
      <c r="E35" s="20" t="s">
        <v>224</v>
      </c>
      <c r="F35" s="301">
        <v>509.48099999999999</v>
      </c>
      <c r="G35" s="41"/>
      <c r="H35" s="47"/>
    </row>
    <row r="36" s="2" customFormat="1" ht="16.8" customHeight="1">
      <c r="A36" s="41"/>
      <c r="B36" s="47"/>
      <c r="C36" s="300" t="s">
        <v>229</v>
      </c>
      <c r="D36" s="300" t="s">
        <v>490</v>
      </c>
      <c r="E36" s="20" t="s">
        <v>146</v>
      </c>
      <c r="F36" s="301">
        <v>283.04500000000002</v>
      </c>
      <c r="G36" s="41"/>
      <c r="H36" s="47"/>
    </row>
    <row r="37" s="2" customFormat="1" ht="16.8" customHeight="1">
      <c r="A37" s="41"/>
      <c r="B37" s="47"/>
      <c r="C37" s="300" t="s">
        <v>234</v>
      </c>
      <c r="D37" s="300" t="s">
        <v>491</v>
      </c>
      <c r="E37" s="20" t="s">
        <v>146</v>
      </c>
      <c r="F37" s="301">
        <v>238.685</v>
      </c>
      <c r="G37" s="41"/>
      <c r="H37" s="47"/>
    </row>
    <row r="38" s="2" customFormat="1" ht="16.8" customHeight="1">
      <c r="A38" s="41"/>
      <c r="B38" s="47"/>
      <c r="C38" s="296" t="s">
        <v>172</v>
      </c>
      <c r="D38" s="297" t="s">
        <v>492</v>
      </c>
      <c r="E38" s="298" t="s">
        <v>19</v>
      </c>
      <c r="F38" s="299">
        <v>111</v>
      </c>
      <c r="G38" s="41"/>
      <c r="H38" s="47"/>
    </row>
    <row r="39" s="2" customFormat="1" ht="16.8" customHeight="1">
      <c r="A39" s="41"/>
      <c r="B39" s="47"/>
      <c r="C39" s="300" t="s">
        <v>19</v>
      </c>
      <c r="D39" s="300" t="s">
        <v>169</v>
      </c>
      <c r="E39" s="20" t="s">
        <v>19</v>
      </c>
      <c r="F39" s="301">
        <v>25.399999999999999</v>
      </c>
      <c r="G39" s="41"/>
      <c r="H39" s="47"/>
    </row>
    <row r="40" s="2" customFormat="1" ht="16.8" customHeight="1">
      <c r="A40" s="41"/>
      <c r="B40" s="47"/>
      <c r="C40" s="300" t="s">
        <v>19</v>
      </c>
      <c r="D40" s="300" t="s">
        <v>170</v>
      </c>
      <c r="E40" s="20" t="s">
        <v>19</v>
      </c>
      <c r="F40" s="301">
        <v>9.5</v>
      </c>
      <c r="G40" s="41"/>
      <c r="H40" s="47"/>
    </row>
    <row r="41" s="2" customFormat="1" ht="16.8" customHeight="1">
      <c r="A41" s="41"/>
      <c r="B41" s="47"/>
      <c r="C41" s="300" t="s">
        <v>19</v>
      </c>
      <c r="D41" s="300" t="s">
        <v>171</v>
      </c>
      <c r="E41" s="20" t="s">
        <v>19</v>
      </c>
      <c r="F41" s="301">
        <v>76.099999999999994</v>
      </c>
      <c r="G41" s="41"/>
      <c r="H41" s="47"/>
    </row>
    <row r="42" s="2" customFormat="1" ht="16.8" customHeight="1">
      <c r="A42" s="41"/>
      <c r="B42" s="47"/>
      <c r="C42" s="300" t="s">
        <v>172</v>
      </c>
      <c r="D42" s="300" t="s">
        <v>173</v>
      </c>
      <c r="E42" s="20" t="s">
        <v>19</v>
      </c>
      <c r="F42" s="301">
        <v>111</v>
      </c>
      <c r="G42" s="41"/>
      <c r="H42" s="47"/>
    </row>
    <row r="43" s="2" customFormat="1" ht="16.8" customHeight="1">
      <c r="A43" s="41"/>
      <c r="B43" s="47"/>
      <c r="C43" s="296" t="s">
        <v>102</v>
      </c>
      <c r="D43" s="297" t="s">
        <v>103</v>
      </c>
      <c r="E43" s="298" t="s">
        <v>19</v>
      </c>
      <c r="F43" s="299">
        <v>4.8499999999999996</v>
      </c>
      <c r="G43" s="41"/>
      <c r="H43" s="47"/>
    </row>
    <row r="44" s="2" customFormat="1" ht="16.8" customHeight="1">
      <c r="A44" s="41"/>
      <c r="B44" s="47"/>
      <c r="C44" s="300" t="s">
        <v>19</v>
      </c>
      <c r="D44" s="300" t="s">
        <v>300</v>
      </c>
      <c r="E44" s="20" t="s">
        <v>19</v>
      </c>
      <c r="F44" s="301">
        <v>1.073</v>
      </c>
      <c r="G44" s="41"/>
      <c r="H44" s="47"/>
    </row>
    <row r="45" s="2" customFormat="1" ht="16.8" customHeight="1">
      <c r="A45" s="41"/>
      <c r="B45" s="47"/>
      <c r="C45" s="300" t="s">
        <v>19</v>
      </c>
      <c r="D45" s="300" t="s">
        <v>301</v>
      </c>
      <c r="E45" s="20" t="s">
        <v>19</v>
      </c>
      <c r="F45" s="301">
        <v>0.38600000000000001</v>
      </c>
      <c r="G45" s="41"/>
      <c r="H45" s="47"/>
    </row>
    <row r="46" s="2" customFormat="1" ht="16.8" customHeight="1">
      <c r="A46" s="41"/>
      <c r="B46" s="47"/>
      <c r="C46" s="300" t="s">
        <v>19</v>
      </c>
      <c r="D46" s="300" t="s">
        <v>302</v>
      </c>
      <c r="E46" s="20" t="s">
        <v>19</v>
      </c>
      <c r="F46" s="301">
        <v>2.7909999999999999</v>
      </c>
      <c r="G46" s="41"/>
      <c r="H46" s="47"/>
    </row>
    <row r="47" s="2" customFormat="1" ht="16.8" customHeight="1">
      <c r="A47" s="41"/>
      <c r="B47" s="47"/>
      <c r="C47" s="300" t="s">
        <v>19</v>
      </c>
      <c r="D47" s="300" t="s">
        <v>303</v>
      </c>
      <c r="E47" s="20" t="s">
        <v>19</v>
      </c>
      <c r="F47" s="301">
        <v>0.59999999999999998</v>
      </c>
      <c r="G47" s="41"/>
      <c r="H47" s="47"/>
    </row>
    <row r="48" s="2" customFormat="1" ht="16.8" customHeight="1">
      <c r="A48" s="41"/>
      <c r="B48" s="47"/>
      <c r="C48" s="300" t="s">
        <v>102</v>
      </c>
      <c r="D48" s="300" t="s">
        <v>155</v>
      </c>
      <c r="E48" s="20" t="s">
        <v>19</v>
      </c>
      <c r="F48" s="301">
        <v>4.8499999999999996</v>
      </c>
      <c r="G48" s="41"/>
      <c r="H48" s="47"/>
    </row>
    <row r="49" s="2" customFormat="1" ht="16.8" customHeight="1">
      <c r="A49" s="41"/>
      <c r="B49" s="47"/>
      <c r="C49" s="302" t="s">
        <v>484</v>
      </c>
      <c r="D49" s="41"/>
      <c r="E49" s="41"/>
      <c r="F49" s="41"/>
      <c r="G49" s="41"/>
      <c r="H49" s="47"/>
    </row>
    <row r="50" s="2" customFormat="1" ht="16.8" customHeight="1">
      <c r="A50" s="41"/>
      <c r="B50" s="47"/>
      <c r="C50" s="300" t="s">
        <v>296</v>
      </c>
      <c r="D50" s="300" t="s">
        <v>493</v>
      </c>
      <c r="E50" s="20" t="s">
        <v>146</v>
      </c>
      <c r="F50" s="301">
        <v>4.8499999999999996</v>
      </c>
      <c r="G50" s="41"/>
      <c r="H50" s="47"/>
    </row>
    <row r="51" s="2" customFormat="1">
      <c r="A51" s="41"/>
      <c r="B51" s="47"/>
      <c r="C51" s="300" t="s">
        <v>207</v>
      </c>
      <c r="D51" s="300" t="s">
        <v>488</v>
      </c>
      <c r="E51" s="20" t="s">
        <v>146</v>
      </c>
      <c r="F51" s="301">
        <v>283.04500000000002</v>
      </c>
      <c r="G51" s="41"/>
      <c r="H51" s="47"/>
    </row>
    <row r="52" s="2" customFormat="1" ht="16.8" customHeight="1">
      <c r="A52" s="41"/>
      <c r="B52" s="47"/>
      <c r="C52" s="296" t="s">
        <v>105</v>
      </c>
      <c r="D52" s="297" t="s">
        <v>106</v>
      </c>
      <c r="E52" s="298" t="s">
        <v>19</v>
      </c>
      <c r="F52" s="299">
        <v>61.049999999999997</v>
      </c>
      <c r="G52" s="41"/>
      <c r="H52" s="47"/>
    </row>
    <row r="53" s="2" customFormat="1" ht="16.8" customHeight="1">
      <c r="A53" s="41"/>
      <c r="B53" s="47"/>
      <c r="C53" s="300" t="s">
        <v>19</v>
      </c>
      <c r="D53" s="300" t="s">
        <v>160</v>
      </c>
      <c r="E53" s="20" t="s">
        <v>19</v>
      </c>
      <c r="F53" s="301">
        <v>13.970000000000001</v>
      </c>
      <c r="G53" s="41"/>
      <c r="H53" s="47"/>
    </row>
    <row r="54" s="2" customFormat="1" ht="16.8" customHeight="1">
      <c r="A54" s="41"/>
      <c r="B54" s="47"/>
      <c r="C54" s="300" t="s">
        <v>19</v>
      </c>
      <c r="D54" s="300" t="s">
        <v>161</v>
      </c>
      <c r="E54" s="20" t="s">
        <v>19</v>
      </c>
      <c r="F54" s="301">
        <v>5.2249999999999996</v>
      </c>
      <c r="G54" s="41"/>
      <c r="H54" s="47"/>
    </row>
    <row r="55" s="2" customFormat="1" ht="16.8" customHeight="1">
      <c r="A55" s="41"/>
      <c r="B55" s="47"/>
      <c r="C55" s="300" t="s">
        <v>19</v>
      </c>
      <c r="D55" s="300" t="s">
        <v>162</v>
      </c>
      <c r="E55" s="20" t="s">
        <v>19</v>
      </c>
      <c r="F55" s="301">
        <v>41.854999999999997</v>
      </c>
      <c r="G55" s="41"/>
      <c r="H55" s="47"/>
    </row>
    <row r="56" s="2" customFormat="1" ht="16.8" customHeight="1">
      <c r="A56" s="41"/>
      <c r="B56" s="47"/>
      <c r="C56" s="300" t="s">
        <v>105</v>
      </c>
      <c r="D56" s="300" t="s">
        <v>155</v>
      </c>
      <c r="E56" s="20" t="s">
        <v>19</v>
      </c>
      <c r="F56" s="301">
        <v>61.049999999999997</v>
      </c>
      <c r="G56" s="41"/>
      <c r="H56" s="47"/>
    </row>
    <row r="57" s="2" customFormat="1" ht="16.8" customHeight="1">
      <c r="A57" s="41"/>
      <c r="B57" s="47"/>
      <c r="C57" s="302" t="s">
        <v>484</v>
      </c>
      <c r="D57" s="41"/>
      <c r="E57" s="41"/>
      <c r="F57" s="41"/>
      <c r="G57" s="41"/>
      <c r="H57" s="47"/>
    </row>
    <row r="58" s="2" customFormat="1">
      <c r="A58" s="41"/>
      <c r="B58" s="47"/>
      <c r="C58" s="300" t="s">
        <v>156</v>
      </c>
      <c r="D58" s="300" t="s">
        <v>494</v>
      </c>
      <c r="E58" s="20" t="s">
        <v>146</v>
      </c>
      <c r="F58" s="301">
        <v>61.049999999999997</v>
      </c>
      <c r="G58" s="41"/>
      <c r="H58" s="47"/>
    </row>
    <row r="59" s="2" customFormat="1">
      <c r="A59" s="41"/>
      <c r="B59" s="47"/>
      <c r="C59" s="300" t="s">
        <v>200</v>
      </c>
      <c r="D59" s="300" t="s">
        <v>485</v>
      </c>
      <c r="E59" s="20" t="s">
        <v>146</v>
      </c>
      <c r="F59" s="301">
        <v>477.37</v>
      </c>
      <c r="G59" s="41"/>
      <c r="H59" s="47"/>
    </row>
    <row r="60" s="2" customFormat="1" ht="16.8" customHeight="1">
      <c r="A60" s="41"/>
      <c r="B60" s="47"/>
      <c r="C60" s="300" t="s">
        <v>234</v>
      </c>
      <c r="D60" s="300" t="s">
        <v>491</v>
      </c>
      <c r="E60" s="20" t="s">
        <v>146</v>
      </c>
      <c r="F60" s="301">
        <v>238.685</v>
      </c>
      <c r="G60" s="41"/>
      <c r="H60" s="47"/>
    </row>
    <row r="61" s="2" customFormat="1" ht="16.8" customHeight="1">
      <c r="A61" s="41"/>
      <c r="B61" s="47"/>
      <c r="C61" s="296" t="s">
        <v>108</v>
      </c>
      <c r="D61" s="297" t="s">
        <v>109</v>
      </c>
      <c r="E61" s="298" t="s">
        <v>19</v>
      </c>
      <c r="F61" s="299">
        <v>460.68000000000001</v>
      </c>
      <c r="G61" s="41"/>
      <c r="H61" s="47"/>
    </row>
    <row r="62" s="2" customFormat="1" ht="16.8" customHeight="1">
      <c r="A62" s="41"/>
      <c r="B62" s="47"/>
      <c r="C62" s="300" t="s">
        <v>19</v>
      </c>
      <c r="D62" s="300" t="s">
        <v>153</v>
      </c>
      <c r="E62" s="20" t="s">
        <v>19</v>
      </c>
      <c r="F62" s="301">
        <v>442.68000000000001</v>
      </c>
      <c r="G62" s="41"/>
      <c r="H62" s="47"/>
    </row>
    <row r="63" s="2" customFormat="1" ht="16.8" customHeight="1">
      <c r="A63" s="41"/>
      <c r="B63" s="47"/>
      <c r="C63" s="300" t="s">
        <v>19</v>
      </c>
      <c r="D63" s="300" t="s">
        <v>154</v>
      </c>
      <c r="E63" s="20" t="s">
        <v>19</v>
      </c>
      <c r="F63" s="301">
        <v>18</v>
      </c>
      <c r="G63" s="41"/>
      <c r="H63" s="47"/>
    </row>
    <row r="64" s="2" customFormat="1" ht="16.8" customHeight="1">
      <c r="A64" s="41"/>
      <c r="B64" s="47"/>
      <c r="C64" s="300" t="s">
        <v>108</v>
      </c>
      <c r="D64" s="300" t="s">
        <v>155</v>
      </c>
      <c r="E64" s="20" t="s">
        <v>19</v>
      </c>
      <c r="F64" s="301">
        <v>460.68000000000001</v>
      </c>
      <c r="G64" s="41"/>
      <c r="H64" s="47"/>
    </row>
    <row r="65" s="2" customFormat="1" ht="16.8" customHeight="1">
      <c r="A65" s="41"/>
      <c r="B65" s="47"/>
      <c r="C65" s="302" t="s">
        <v>484</v>
      </c>
      <c r="D65" s="41"/>
      <c r="E65" s="41"/>
      <c r="F65" s="41"/>
      <c r="G65" s="41"/>
      <c r="H65" s="47"/>
    </row>
    <row r="66" s="2" customFormat="1" ht="16.8" customHeight="1">
      <c r="A66" s="41"/>
      <c r="B66" s="47"/>
      <c r="C66" s="300" t="s">
        <v>144</v>
      </c>
      <c r="D66" s="300" t="s">
        <v>495</v>
      </c>
      <c r="E66" s="20" t="s">
        <v>146</v>
      </c>
      <c r="F66" s="301">
        <v>460.68000000000001</v>
      </c>
      <c r="G66" s="41"/>
      <c r="H66" s="47"/>
    </row>
    <row r="67" s="2" customFormat="1" ht="16.8" customHeight="1">
      <c r="A67" s="41"/>
      <c r="B67" s="47"/>
      <c r="C67" s="300" t="s">
        <v>190</v>
      </c>
      <c r="D67" s="300" t="s">
        <v>496</v>
      </c>
      <c r="E67" s="20" t="s">
        <v>146</v>
      </c>
      <c r="F67" s="301">
        <v>460.68000000000001</v>
      </c>
      <c r="G67" s="41"/>
      <c r="H67" s="47"/>
    </row>
    <row r="68" s="2" customFormat="1">
      <c r="A68" s="41"/>
      <c r="B68" s="47"/>
      <c r="C68" s="300" t="s">
        <v>200</v>
      </c>
      <c r="D68" s="300" t="s">
        <v>485</v>
      </c>
      <c r="E68" s="20" t="s">
        <v>146</v>
      </c>
      <c r="F68" s="301">
        <v>477.37</v>
      </c>
      <c r="G68" s="41"/>
      <c r="H68" s="47"/>
    </row>
    <row r="69" s="2" customFormat="1" ht="16.8" customHeight="1">
      <c r="A69" s="41"/>
      <c r="B69" s="47"/>
      <c r="C69" s="300" t="s">
        <v>234</v>
      </c>
      <c r="D69" s="300" t="s">
        <v>491</v>
      </c>
      <c r="E69" s="20" t="s">
        <v>146</v>
      </c>
      <c r="F69" s="301">
        <v>238.685</v>
      </c>
      <c r="G69" s="41"/>
      <c r="H69" s="47"/>
    </row>
    <row r="70" s="2" customFormat="1" ht="16.8" customHeight="1">
      <c r="A70" s="41"/>
      <c r="B70" s="47"/>
      <c r="C70" s="296" t="s">
        <v>497</v>
      </c>
      <c r="D70" s="297" t="s">
        <v>109</v>
      </c>
      <c r="E70" s="298" t="s">
        <v>19</v>
      </c>
      <c r="F70" s="299">
        <v>333.012</v>
      </c>
      <c r="G70" s="41"/>
      <c r="H70" s="47"/>
    </row>
    <row r="71" s="2" customFormat="1" ht="7.44" customHeight="1">
      <c r="A71" s="41"/>
      <c r="B71" s="160"/>
      <c r="C71" s="161"/>
      <c r="D71" s="161"/>
      <c r="E71" s="161"/>
      <c r="F71" s="161"/>
      <c r="G71" s="161"/>
      <c r="H71" s="47"/>
    </row>
    <row r="72" s="2" customFormat="1">
      <c r="A72" s="41"/>
      <c r="B72" s="41"/>
      <c r="C72" s="41"/>
      <c r="D72" s="41"/>
      <c r="E72" s="41"/>
      <c r="F72" s="41"/>
      <c r="G72" s="41"/>
      <c r="H72" s="41"/>
    </row>
  </sheetData>
  <sheetProtection sheet="1" formatColumns="0" formatRows="0" objects="1" scenarios="1" spinCount="100000" saltValue="kk9CsvGED/sJEOhRVandl7/+YcqC5VXWHGJlEwKP0aMuqnje9A3lZfJn/wU8FFex5U/pLNabF2rZ/ZPjrGNgWg==" hashValue="//F+WShYb1wgpEkBtuVteEE0/2iLZCcy4OsXRJvlF7XOt0NT/TmZ/fBDe3ZO64iEoWRF7mJJUzqm0d7RABByg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7" customFormat="1" ht="45" customHeight="1">
      <c r="B3" s="307"/>
      <c r="C3" s="308" t="s">
        <v>498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499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500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501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502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503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504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505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506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507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508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85</v>
      </c>
      <c r="F18" s="314" t="s">
        <v>509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510</v>
      </c>
      <c r="F19" s="314" t="s">
        <v>511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512</v>
      </c>
      <c r="F20" s="314" t="s">
        <v>513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514</v>
      </c>
      <c r="F21" s="314" t="s">
        <v>515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516</v>
      </c>
      <c r="F22" s="314" t="s">
        <v>517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518</v>
      </c>
      <c r="F23" s="314" t="s">
        <v>519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520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521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522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523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524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525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526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527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528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127</v>
      </c>
      <c r="F36" s="314"/>
      <c r="G36" s="314" t="s">
        <v>529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530</v>
      </c>
      <c r="F37" s="314"/>
      <c r="G37" s="314" t="s">
        <v>531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59</v>
      </c>
      <c r="F38" s="314"/>
      <c r="G38" s="314" t="s">
        <v>532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60</v>
      </c>
      <c r="F39" s="314"/>
      <c r="G39" s="314" t="s">
        <v>533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128</v>
      </c>
      <c r="F40" s="314"/>
      <c r="G40" s="314" t="s">
        <v>534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129</v>
      </c>
      <c r="F41" s="314"/>
      <c r="G41" s="314" t="s">
        <v>535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536</v>
      </c>
      <c r="F42" s="314"/>
      <c r="G42" s="314" t="s">
        <v>537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538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539</v>
      </c>
      <c r="F44" s="314"/>
      <c r="G44" s="314" t="s">
        <v>540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131</v>
      </c>
      <c r="F45" s="314"/>
      <c r="G45" s="314" t="s">
        <v>541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542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543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544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545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546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547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548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549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550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551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552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553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554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555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556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557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558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559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560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561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562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563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564</v>
      </c>
      <c r="D76" s="332"/>
      <c r="E76" s="332"/>
      <c r="F76" s="332" t="s">
        <v>565</v>
      </c>
      <c r="G76" s="333"/>
      <c r="H76" s="332" t="s">
        <v>60</v>
      </c>
      <c r="I76" s="332" t="s">
        <v>63</v>
      </c>
      <c r="J76" s="332" t="s">
        <v>566</v>
      </c>
      <c r="K76" s="331"/>
    </row>
    <row r="77" s="1" customFormat="1" ht="17.25" customHeight="1">
      <c r="B77" s="329"/>
      <c r="C77" s="334" t="s">
        <v>567</v>
      </c>
      <c r="D77" s="334"/>
      <c r="E77" s="334"/>
      <c r="F77" s="335" t="s">
        <v>568</v>
      </c>
      <c r="G77" s="336"/>
      <c r="H77" s="334"/>
      <c r="I77" s="334"/>
      <c r="J77" s="334" t="s">
        <v>569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59</v>
      </c>
      <c r="D79" s="339"/>
      <c r="E79" s="339"/>
      <c r="F79" s="340" t="s">
        <v>570</v>
      </c>
      <c r="G79" s="341"/>
      <c r="H79" s="317" t="s">
        <v>571</v>
      </c>
      <c r="I79" s="317" t="s">
        <v>572</v>
      </c>
      <c r="J79" s="317">
        <v>20</v>
      </c>
      <c r="K79" s="331"/>
    </row>
    <row r="80" s="1" customFormat="1" ht="15" customHeight="1">
      <c r="B80" s="329"/>
      <c r="C80" s="317" t="s">
        <v>573</v>
      </c>
      <c r="D80" s="317"/>
      <c r="E80" s="317"/>
      <c r="F80" s="340" t="s">
        <v>570</v>
      </c>
      <c r="G80" s="341"/>
      <c r="H80" s="317" t="s">
        <v>574</v>
      </c>
      <c r="I80" s="317" t="s">
        <v>572</v>
      </c>
      <c r="J80" s="317">
        <v>120</v>
      </c>
      <c r="K80" s="331"/>
    </row>
    <row r="81" s="1" customFormat="1" ht="15" customHeight="1">
      <c r="B81" s="342"/>
      <c r="C81" s="317" t="s">
        <v>575</v>
      </c>
      <c r="D81" s="317"/>
      <c r="E81" s="317"/>
      <c r="F81" s="340" t="s">
        <v>576</v>
      </c>
      <c r="G81" s="341"/>
      <c r="H81" s="317" t="s">
        <v>577</v>
      </c>
      <c r="I81" s="317" t="s">
        <v>572</v>
      </c>
      <c r="J81" s="317">
        <v>50</v>
      </c>
      <c r="K81" s="331"/>
    </row>
    <row r="82" s="1" customFormat="1" ht="15" customHeight="1">
      <c r="B82" s="342"/>
      <c r="C82" s="317" t="s">
        <v>578</v>
      </c>
      <c r="D82" s="317"/>
      <c r="E82" s="317"/>
      <c r="F82" s="340" t="s">
        <v>570</v>
      </c>
      <c r="G82" s="341"/>
      <c r="H82" s="317" t="s">
        <v>579</v>
      </c>
      <c r="I82" s="317" t="s">
        <v>580</v>
      </c>
      <c r="J82" s="317"/>
      <c r="K82" s="331"/>
    </row>
    <row r="83" s="1" customFormat="1" ht="15" customHeight="1">
      <c r="B83" s="342"/>
      <c r="C83" s="343" t="s">
        <v>581</v>
      </c>
      <c r="D83" s="343"/>
      <c r="E83" s="343"/>
      <c r="F83" s="344" t="s">
        <v>576</v>
      </c>
      <c r="G83" s="343"/>
      <c r="H83" s="343" t="s">
        <v>582</v>
      </c>
      <c r="I83" s="343" t="s">
        <v>572</v>
      </c>
      <c r="J83" s="343">
        <v>15</v>
      </c>
      <c r="K83" s="331"/>
    </row>
    <row r="84" s="1" customFormat="1" ht="15" customHeight="1">
      <c r="B84" s="342"/>
      <c r="C84" s="343" t="s">
        <v>583</v>
      </c>
      <c r="D84" s="343"/>
      <c r="E84" s="343"/>
      <c r="F84" s="344" t="s">
        <v>576</v>
      </c>
      <c r="G84" s="343"/>
      <c r="H84" s="343" t="s">
        <v>584</v>
      </c>
      <c r="I84" s="343" t="s">
        <v>572</v>
      </c>
      <c r="J84" s="343">
        <v>15</v>
      </c>
      <c r="K84" s="331"/>
    </row>
    <row r="85" s="1" customFormat="1" ht="15" customHeight="1">
      <c r="B85" s="342"/>
      <c r="C85" s="343" t="s">
        <v>585</v>
      </c>
      <c r="D85" s="343"/>
      <c r="E85" s="343"/>
      <c r="F85" s="344" t="s">
        <v>576</v>
      </c>
      <c r="G85" s="343"/>
      <c r="H85" s="343" t="s">
        <v>586</v>
      </c>
      <c r="I85" s="343" t="s">
        <v>572</v>
      </c>
      <c r="J85" s="343">
        <v>20</v>
      </c>
      <c r="K85" s="331"/>
    </row>
    <row r="86" s="1" customFormat="1" ht="15" customHeight="1">
      <c r="B86" s="342"/>
      <c r="C86" s="343" t="s">
        <v>587</v>
      </c>
      <c r="D86" s="343"/>
      <c r="E86" s="343"/>
      <c r="F86" s="344" t="s">
        <v>576</v>
      </c>
      <c r="G86" s="343"/>
      <c r="H86" s="343" t="s">
        <v>588</v>
      </c>
      <c r="I86" s="343" t="s">
        <v>572</v>
      </c>
      <c r="J86" s="343">
        <v>20</v>
      </c>
      <c r="K86" s="331"/>
    </row>
    <row r="87" s="1" customFormat="1" ht="15" customHeight="1">
      <c r="B87" s="342"/>
      <c r="C87" s="317" t="s">
        <v>589</v>
      </c>
      <c r="D87" s="317"/>
      <c r="E87" s="317"/>
      <c r="F87" s="340" t="s">
        <v>576</v>
      </c>
      <c r="G87" s="341"/>
      <c r="H87" s="317" t="s">
        <v>590</v>
      </c>
      <c r="I87" s="317" t="s">
        <v>572</v>
      </c>
      <c r="J87" s="317">
        <v>50</v>
      </c>
      <c r="K87" s="331"/>
    </row>
    <row r="88" s="1" customFormat="1" ht="15" customHeight="1">
      <c r="B88" s="342"/>
      <c r="C88" s="317" t="s">
        <v>591</v>
      </c>
      <c r="D88" s="317"/>
      <c r="E88" s="317"/>
      <c r="F88" s="340" t="s">
        <v>576</v>
      </c>
      <c r="G88" s="341"/>
      <c r="H88" s="317" t="s">
        <v>592</v>
      </c>
      <c r="I88" s="317" t="s">
        <v>572</v>
      </c>
      <c r="J88" s="317">
        <v>20</v>
      </c>
      <c r="K88" s="331"/>
    </row>
    <row r="89" s="1" customFormat="1" ht="15" customHeight="1">
      <c r="B89" s="342"/>
      <c r="C89" s="317" t="s">
        <v>593</v>
      </c>
      <c r="D89" s="317"/>
      <c r="E89" s="317"/>
      <c r="F89" s="340" t="s">
        <v>576</v>
      </c>
      <c r="G89" s="341"/>
      <c r="H89" s="317" t="s">
        <v>594</v>
      </c>
      <c r="I89" s="317" t="s">
        <v>572</v>
      </c>
      <c r="J89" s="317">
        <v>20</v>
      </c>
      <c r="K89" s="331"/>
    </row>
    <row r="90" s="1" customFormat="1" ht="15" customHeight="1">
      <c r="B90" s="342"/>
      <c r="C90" s="317" t="s">
        <v>595</v>
      </c>
      <c r="D90" s="317"/>
      <c r="E90" s="317"/>
      <c r="F90" s="340" t="s">
        <v>576</v>
      </c>
      <c r="G90" s="341"/>
      <c r="H90" s="317" t="s">
        <v>596</v>
      </c>
      <c r="I90" s="317" t="s">
        <v>572</v>
      </c>
      <c r="J90" s="317">
        <v>50</v>
      </c>
      <c r="K90" s="331"/>
    </row>
    <row r="91" s="1" customFormat="1" ht="15" customHeight="1">
      <c r="B91" s="342"/>
      <c r="C91" s="317" t="s">
        <v>597</v>
      </c>
      <c r="D91" s="317"/>
      <c r="E91" s="317"/>
      <c r="F91" s="340" t="s">
        <v>576</v>
      </c>
      <c r="G91" s="341"/>
      <c r="H91" s="317" t="s">
        <v>597</v>
      </c>
      <c r="I91" s="317" t="s">
        <v>572</v>
      </c>
      <c r="J91" s="317">
        <v>50</v>
      </c>
      <c r="K91" s="331"/>
    </row>
    <row r="92" s="1" customFormat="1" ht="15" customHeight="1">
      <c r="B92" s="342"/>
      <c r="C92" s="317" t="s">
        <v>598</v>
      </c>
      <c r="D92" s="317"/>
      <c r="E92" s="317"/>
      <c r="F92" s="340" t="s">
        <v>576</v>
      </c>
      <c r="G92" s="341"/>
      <c r="H92" s="317" t="s">
        <v>599</v>
      </c>
      <c r="I92" s="317" t="s">
        <v>572</v>
      </c>
      <c r="J92" s="317">
        <v>255</v>
      </c>
      <c r="K92" s="331"/>
    </row>
    <row r="93" s="1" customFormat="1" ht="15" customHeight="1">
      <c r="B93" s="342"/>
      <c r="C93" s="317" t="s">
        <v>600</v>
      </c>
      <c r="D93" s="317"/>
      <c r="E93" s="317"/>
      <c r="F93" s="340" t="s">
        <v>570</v>
      </c>
      <c r="G93" s="341"/>
      <c r="H93" s="317" t="s">
        <v>601</v>
      </c>
      <c r="I93" s="317" t="s">
        <v>602</v>
      </c>
      <c r="J93" s="317"/>
      <c r="K93" s="331"/>
    </row>
    <row r="94" s="1" customFormat="1" ht="15" customHeight="1">
      <c r="B94" s="342"/>
      <c r="C94" s="317" t="s">
        <v>603</v>
      </c>
      <c r="D94" s="317"/>
      <c r="E94" s="317"/>
      <c r="F94" s="340" t="s">
        <v>570</v>
      </c>
      <c r="G94" s="341"/>
      <c r="H94" s="317" t="s">
        <v>604</v>
      </c>
      <c r="I94" s="317" t="s">
        <v>605</v>
      </c>
      <c r="J94" s="317"/>
      <c r="K94" s="331"/>
    </row>
    <row r="95" s="1" customFormat="1" ht="15" customHeight="1">
      <c r="B95" s="342"/>
      <c r="C95" s="317" t="s">
        <v>606</v>
      </c>
      <c r="D95" s="317"/>
      <c r="E95" s="317"/>
      <c r="F95" s="340" t="s">
        <v>570</v>
      </c>
      <c r="G95" s="341"/>
      <c r="H95" s="317" t="s">
        <v>606</v>
      </c>
      <c r="I95" s="317" t="s">
        <v>605</v>
      </c>
      <c r="J95" s="317"/>
      <c r="K95" s="331"/>
    </row>
    <row r="96" s="1" customFormat="1" ht="15" customHeight="1">
      <c r="B96" s="342"/>
      <c r="C96" s="317" t="s">
        <v>44</v>
      </c>
      <c r="D96" s="317"/>
      <c r="E96" s="317"/>
      <c r="F96" s="340" t="s">
        <v>570</v>
      </c>
      <c r="G96" s="341"/>
      <c r="H96" s="317" t="s">
        <v>607</v>
      </c>
      <c r="I96" s="317" t="s">
        <v>605</v>
      </c>
      <c r="J96" s="317"/>
      <c r="K96" s="331"/>
    </row>
    <row r="97" s="1" customFormat="1" ht="15" customHeight="1">
      <c r="B97" s="342"/>
      <c r="C97" s="317" t="s">
        <v>54</v>
      </c>
      <c r="D97" s="317"/>
      <c r="E97" s="317"/>
      <c r="F97" s="340" t="s">
        <v>570</v>
      </c>
      <c r="G97" s="341"/>
      <c r="H97" s="317" t="s">
        <v>608</v>
      </c>
      <c r="I97" s="317" t="s">
        <v>605</v>
      </c>
      <c r="J97" s="317"/>
      <c r="K97" s="331"/>
    </row>
    <row r="98" s="1" customFormat="1" ht="15" customHeight="1">
      <c r="B98" s="345"/>
      <c r="C98" s="346"/>
      <c r="D98" s="346"/>
      <c r="E98" s="346"/>
      <c r="F98" s="346"/>
      <c r="G98" s="346"/>
      <c r="H98" s="346"/>
      <c r="I98" s="346"/>
      <c r="J98" s="346"/>
      <c r="K98" s="347"/>
    </row>
    <row r="99" s="1" customFormat="1" ht="18.75" customHeight="1">
      <c r="B99" s="348"/>
      <c r="C99" s="349"/>
      <c r="D99" s="349"/>
      <c r="E99" s="349"/>
      <c r="F99" s="349"/>
      <c r="G99" s="349"/>
      <c r="H99" s="349"/>
      <c r="I99" s="349"/>
      <c r="J99" s="349"/>
      <c r="K99" s="348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609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564</v>
      </c>
      <c r="D103" s="332"/>
      <c r="E103" s="332"/>
      <c r="F103" s="332" t="s">
        <v>565</v>
      </c>
      <c r="G103" s="333"/>
      <c r="H103" s="332" t="s">
        <v>60</v>
      </c>
      <c r="I103" s="332" t="s">
        <v>63</v>
      </c>
      <c r="J103" s="332" t="s">
        <v>566</v>
      </c>
      <c r="K103" s="331"/>
    </row>
    <row r="104" s="1" customFormat="1" ht="17.25" customHeight="1">
      <c r="B104" s="329"/>
      <c r="C104" s="334" t="s">
        <v>567</v>
      </c>
      <c r="D104" s="334"/>
      <c r="E104" s="334"/>
      <c r="F104" s="335" t="s">
        <v>568</v>
      </c>
      <c r="G104" s="336"/>
      <c r="H104" s="334"/>
      <c r="I104" s="334"/>
      <c r="J104" s="334" t="s">
        <v>569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50"/>
      <c r="H105" s="332"/>
      <c r="I105" s="332"/>
      <c r="J105" s="332"/>
      <c r="K105" s="331"/>
    </row>
    <row r="106" s="1" customFormat="1" ht="15" customHeight="1">
      <c r="B106" s="329"/>
      <c r="C106" s="317" t="s">
        <v>59</v>
      </c>
      <c r="D106" s="339"/>
      <c r="E106" s="339"/>
      <c r="F106" s="340" t="s">
        <v>570</v>
      </c>
      <c r="G106" s="317"/>
      <c r="H106" s="317" t="s">
        <v>610</v>
      </c>
      <c r="I106" s="317" t="s">
        <v>572</v>
      </c>
      <c r="J106" s="317">
        <v>20</v>
      </c>
      <c r="K106" s="331"/>
    </row>
    <row r="107" s="1" customFormat="1" ht="15" customHeight="1">
      <c r="B107" s="329"/>
      <c r="C107" s="317" t="s">
        <v>573</v>
      </c>
      <c r="D107" s="317"/>
      <c r="E107" s="317"/>
      <c r="F107" s="340" t="s">
        <v>570</v>
      </c>
      <c r="G107" s="317"/>
      <c r="H107" s="317" t="s">
        <v>610</v>
      </c>
      <c r="I107" s="317" t="s">
        <v>572</v>
      </c>
      <c r="J107" s="317">
        <v>120</v>
      </c>
      <c r="K107" s="331"/>
    </row>
    <row r="108" s="1" customFormat="1" ht="15" customHeight="1">
      <c r="B108" s="342"/>
      <c r="C108" s="317" t="s">
        <v>575</v>
      </c>
      <c r="D108" s="317"/>
      <c r="E108" s="317"/>
      <c r="F108" s="340" t="s">
        <v>576</v>
      </c>
      <c r="G108" s="317"/>
      <c r="H108" s="317" t="s">
        <v>610</v>
      </c>
      <c r="I108" s="317" t="s">
        <v>572</v>
      </c>
      <c r="J108" s="317">
        <v>50</v>
      </c>
      <c r="K108" s="331"/>
    </row>
    <row r="109" s="1" customFormat="1" ht="15" customHeight="1">
      <c r="B109" s="342"/>
      <c r="C109" s="317" t="s">
        <v>578</v>
      </c>
      <c r="D109" s="317"/>
      <c r="E109" s="317"/>
      <c r="F109" s="340" t="s">
        <v>570</v>
      </c>
      <c r="G109" s="317"/>
      <c r="H109" s="317" t="s">
        <v>610</v>
      </c>
      <c r="I109" s="317" t="s">
        <v>580</v>
      </c>
      <c r="J109" s="317"/>
      <c r="K109" s="331"/>
    </row>
    <row r="110" s="1" customFormat="1" ht="15" customHeight="1">
      <c r="B110" s="342"/>
      <c r="C110" s="317" t="s">
        <v>589</v>
      </c>
      <c r="D110" s="317"/>
      <c r="E110" s="317"/>
      <c r="F110" s="340" t="s">
        <v>576</v>
      </c>
      <c r="G110" s="317"/>
      <c r="H110" s="317" t="s">
        <v>610</v>
      </c>
      <c r="I110" s="317" t="s">
        <v>572</v>
      </c>
      <c r="J110" s="317">
        <v>50</v>
      </c>
      <c r="K110" s="331"/>
    </row>
    <row r="111" s="1" customFormat="1" ht="15" customHeight="1">
      <c r="B111" s="342"/>
      <c r="C111" s="317" t="s">
        <v>597</v>
      </c>
      <c r="D111" s="317"/>
      <c r="E111" s="317"/>
      <c r="F111" s="340" t="s">
        <v>576</v>
      </c>
      <c r="G111" s="317"/>
      <c r="H111" s="317" t="s">
        <v>610</v>
      </c>
      <c r="I111" s="317" t="s">
        <v>572</v>
      </c>
      <c r="J111" s="317">
        <v>50</v>
      </c>
      <c r="K111" s="331"/>
    </row>
    <row r="112" s="1" customFormat="1" ht="15" customHeight="1">
      <c r="B112" s="342"/>
      <c r="C112" s="317" t="s">
        <v>595</v>
      </c>
      <c r="D112" s="317"/>
      <c r="E112" s="317"/>
      <c r="F112" s="340" t="s">
        <v>576</v>
      </c>
      <c r="G112" s="317"/>
      <c r="H112" s="317" t="s">
        <v>610</v>
      </c>
      <c r="I112" s="317" t="s">
        <v>572</v>
      </c>
      <c r="J112" s="317">
        <v>50</v>
      </c>
      <c r="K112" s="331"/>
    </row>
    <row r="113" s="1" customFormat="1" ht="15" customHeight="1">
      <c r="B113" s="342"/>
      <c r="C113" s="317" t="s">
        <v>59</v>
      </c>
      <c r="D113" s="317"/>
      <c r="E113" s="317"/>
      <c r="F113" s="340" t="s">
        <v>570</v>
      </c>
      <c r="G113" s="317"/>
      <c r="H113" s="317" t="s">
        <v>611</v>
      </c>
      <c r="I113" s="317" t="s">
        <v>572</v>
      </c>
      <c r="J113" s="317">
        <v>20</v>
      </c>
      <c r="K113" s="331"/>
    </row>
    <row r="114" s="1" customFormat="1" ht="15" customHeight="1">
      <c r="B114" s="342"/>
      <c r="C114" s="317" t="s">
        <v>612</v>
      </c>
      <c r="D114" s="317"/>
      <c r="E114" s="317"/>
      <c r="F114" s="340" t="s">
        <v>570</v>
      </c>
      <c r="G114" s="317"/>
      <c r="H114" s="317" t="s">
        <v>613</v>
      </c>
      <c r="I114" s="317" t="s">
        <v>572</v>
      </c>
      <c r="J114" s="317">
        <v>120</v>
      </c>
      <c r="K114" s="331"/>
    </row>
    <row r="115" s="1" customFormat="1" ht="15" customHeight="1">
      <c r="B115" s="342"/>
      <c r="C115" s="317" t="s">
        <v>44</v>
      </c>
      <c r="D115" s="317"/>
      <c r="E115" s="317"/>
      <c r="F115" s="340" t="s">
        <v>570</v>
      </c>
      <c r="G115" s="317"/>
      <c r="H115" s="317" t="s">
        <v>614</v>
      </c>
      <c r="I115" s="317" t="s">
        <v>605</v>
      </c>
      <c r="J115" s="317"/>
      <c r="K115" s="331"/>
    </row>
    <row r="116" s="1" customFormat="1" ht="15" customHeight="1">
      <c r="B116" s="342"/>
      <c r="C116" s="317" t="s">
        <v>54</v>
      </c>
      <c r="D116" s="317"/>
      <c r="E116" s="317"/>
      <c r="F116" s="340" t="s">
        <v>570</v>
      </c>
      <c r="G116" s="317"/>
      <c r="H116" s="317" t="s">
        <v>615</v>
      </c>
      <c r="I116" s="317" t="s">
        <v>605</v>
      </c>
      <c r="J116" s="317"/>
      <c r="K116" s="331"/>
    </row>
    <row r="117" s="1" customFormat="1" ht="15" customHeight="1">
      <c r="B117" s="342"/>
      <c r="C117" s="317" t="s">
        <v>63</v>
      </c>
      <c r="D117" s="317"/>
      <c r="E117" s="317"/>
      <c r="F117" s="340" t="s">
        <v>570</v>
      </c>
      <c r="G117" s="317"/>
      <c r="H117" s="317" t="s">
        <v>616</v>
      </c>
      <c r="I117" s="317" t="s">
        <v>617</v>
      </c>
      <c r="J117" s="317"/>
      <c r="K117" s="331"/>
    </row>
    <row r="118" s="1" customFormat="1" ht="15" customHeight="1">
      <c r="B118" s="345"/>
      <c r="C118" s="351"/>
      <c r="D118" s="351"/>
      <c r="E118" s="351"/>
      <c r="F118" s="351"/>
      <c r="G118" s="351"/>
      <c r="H118" s="351"/>
      <c r="I118" s="351"/>
      <c r="J118" s="351"/>
      <c r="K118" s="347"/>
    </row>
    <row r="119" s="1" customFormat="1" ht="18.75" customHeight="1">
      <c r="B119" s="352"/>
      <c r="C119" s="353"/>
      <c r="D119" s="353"/>
      <c r="E119" s="353"/>
      <c r="F119" s="354"/>
      <c r="G119" s="353"/>
      <c r="H119" s="353"/>
      <c r="I119" s="353"/>
      <c r="J119" s="353"/>
      <c r="K119" s="352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5"/>
      <c r="C121" s="356"/>
      <c r="D121" s="356"/>
      <c r="E121" s="356"/>
      <c r="F121" s="356"/>
      <c r="G121" s="356"/>
      <c r="H121" s="356"/>
      <c r="I121" s="356"/>
      <c r="J121" s="356"/>
      <c r="K121" s="357"/>
    </row>
    <row r="122" s="1" customFormat="1" ht="45" customHeight="1">
      <c r="B122" s="358"/>
      <c r="C122" s="308" t="s">
        <v>618</v>
      </c>
      <c r="D122" s="308"/>
      <c r="E122" s="308"/>
      <c r="F122" s="308"/>
      <c r="G122" s="308"/>
      <c r="H122" s="308"/>
      <c r="I122" s="308"/>
      <c r="J122" s="308"/>
      <c r="K122" s="359"/>
    </row>
    <row r="123" s="1" customFormat="1" ht="17.25" customHeight="1">
      <c r="B123" s="360"/>
      <c r="C123" s="332" t="s">
        <v>564</v>
      </c>
      <c r="D123" s="332"/>
      <c r="E123" s="332"/>
      <c r="F123" s="332" t="s">
        <v>565</v>
      </c>
      <c r="G123" s="333"/>
      <c r="H123" s="332" t="s">
        <v>60</v>
      </c>
      <c r="I123" s="332" t="s">
        <v>63</v>
      </c>
      <c r="J123" s="332" t="s">
        <v>566</v>
      </c>
      <c r="K123" s="361"/>
    </row>
    <row r="124" s="1" customFormat="1" ht="17.25" customHeight="1">
      <c r="B124" s="360"/>
      <c r="C124" s="334" t="s">
        <v>567</v>
      </c>
      <c r="D124" s="334"/>
      <c r="E124" s="334"/>
      <c r="F124" s="335" t="s">
        <v>568</v>
      </c>
      <c r="G124" s="336"/>
      <c r="H124" s="334"/>
      <c r="I124" s="334"/>
      <c r="J124" s="334" t="s">
        <v>569</v>
      </c>
      <c r="K124" s="361"/>
    </row>
    <row r="125" s="1" customFormat="1" ht="5.25" customHeight="1">
      <c r="B125" s="362"/>
      <c r="C125" s="337"/>
      <c r="D125" s="337"/>
      <c r="E125" s="337"/>
      <c r="F125" s="337"/>
      <c r="G125" s="363"/>
      <c r="H125" s="337"/>
      <c r="I125" s="337"/>
      <c r="J125" s="337"/>
      <c r="K125" s="364"/>
    </row>
    <row r="126" s="1" customFormat="1" ht="15" customHeight="1">
      <c r="B126" s="362"/>
      <c r="C126" s="317" t="s">
        <v>573</v>
      </c>
      <c r="D126" s="339"/>
      <c r="E126" s="339"/>
      <c r="F126" s="340" t="s">
        <v>570</v>
      </c>
      <c r="G126" s="317"/>
      <c r="H126" s="317" t="s">
        <v>610</v>
      </c>
      <c r="I126" s="317" t="s">
        <v>572</v>
      </c>
      <c r="J126" s="317">
        <v>120</v>
      </c>
      <c r="K126" s="365"/>
    </row>
    <row r="127" s="1" customFormat="1" ht="15" customHeight="1">
      <c r="B127" s="362"/>
      <c r="C127" s="317" t="s">
        <v>619</v>
      </c>
      <c r="D127" s="317"/>
      <c r="E127" s="317"/>
      <c r="F127" s="340" t="s">
        <v>570</v>
      </c>
      <c r="G127" s="317"/>
      <c r="H127" s="317" t="s">
        <v>620</v>
      </c>
      <c r="I127" s="317" t="s">
        <v>572</v>
      </c>
      <c r="J127" s="317" t="s">
        <v>621</v>
      </c>
      <c r="K127" s="365"/>
    </row>
    <row r="128" s="1" customFormat="1" ht="15" customHeight="1">
      <c r="B128" s="362"/>
      <c r="C128" s="317" t="s">
        <v>518</v>
      </c>
      <c r="D128" s="317"/>
      <c r="E128" s="317"/>
      <c r="F128" s="340" t="s">
        <v>570</v>
      </c>
      <c r="G128" s="317"/>
      <c r="H128" s="317" t="s">
        <v>622</v>
      </c>
      <c r="I128" s="317" t="s">
        <v>572</v>
      </c>
      <c r="J128" s="317" t="s">
        <v>621</v>
      </c>
      <c r="K128" s="365"/>
    </row>
    <row r="129" s="1" customFormat="1" ht="15" customHeight="1">
      <c r="B129" s="362"/>
      <c r="C129" s="317" t="s">
        <v>581</v>
      </c>
      <c r="D129" s="317"/>
      <c r="E129" s="317"/>
      <c r="F129" s="340" t="s">
        <v>576</v>
      </c>
      <c r="G129" s="317"/>
      <c r="H129" s="317" t="s">
        <v>582</v>
      </c>
      <c r="I129" s="317" t="s">
        <v>572</v>
      </c>
      <c r="J129" s="317">
        <v>15</v>
      </c>
      <c r="K129" s="365"/>
    </row>
    <row r="130" s="1" customFormat="1" ht="15" customHeight="1">
      <c r="B130" s="362"/>
      <c r="C130" s="343" t="s">
        <v>583</v>
      </c>
      <c r="D130" s="343"/>
      <c r="E130" s="343"/>
      <c r="F130" s="344" t="s">
        <v>576</v>
      </c>
      <c r="G130" s="343"/>
      <c r="H130" s="343" t="s">
        <v>584</v>
      </c>
      <c r="I130" s="343" t="s">
        <v>572</v>
      </c>
      <c r="J130" s="343">
        <v>15</v>
      </c>
      <c r="K130" s="365"/>
    </row>
    <row r="131" s="1" customFormat="1" ht="15" customHeight="1">
      <c r="B131" s="362"/>
      <c r="C131" s="343" t="s">
        <v>585</v>
      </c>
      <c r="D131" s="343"/>
      <c r="E131" s="343"/>
      <c r="F131" s="344" t="s">
        <v>576</v>
      </c>
      <c r="G131" s="343"/>
      <c r="H131" s="343" t="s">
        <v>586</v>
      </c>
      <c r="I131" s="343" t="s">
        <v>572</v>
      </c>
      <c r="J131" s="343">
        <v>20</v>
      </c>
      <c r="K131" s="365"/>
    </row>
    <row r="132" s="1" customFormat="1" ht="15" customHeight="1">
      <c r="B132" s="362"/>
      <c r="C132" s="343" t="s">
        <v>587</v>
      </c>
      <c r="D132" s="343"/>
      <c r="E132" s="343"/>
      <c r="F132" s="344" t="s">
        <v>576</v>
      </c>
      <c r="G132" s="343"/>
      <c r="H132" s="343" t="s">
        <v>588</v>
      </c>
      <c r="I132" s="343" t="s">
        <v>572</v>
      </c>
      <c r="J132" s="343">
        <v>20</v>
      </c>
      <c r="K132" s="365"/>
    </row>
    <row r="133" s="1" customFormat="1" ht="15" customHeight="1">
      <c r="B133" s="362"/>
      <c r="C133" s="317" t="s">
        <v>575</v>
      </c>
      <c r="D133" s="317"/>
      <c r="E133" s="317"/>
      <c r="F133" s="340" t="s">
        <v>576</v>
      </c>
      <c r="G133" s="317"/>
      <c r="H133" s="317" t="s">
        <v>610</v>
      </c>
      <c r="I133" s="317" t="s">
        <v>572</v>
      </c>
      <c r="J133" s="317">
        <v>50</v>
      </c>
      <c r="K133" s="365"/>
    </row>
    <row r="134" s="1" customFormat="1" ht="15" customHeight="1">
      <c r="B134" s="362"/>
      <c r="C134" s="317" t="s">
        <v>589</v>
      </c>
      <c r="D134" s="317"/>
      <c r="E134" s="317"/>
      <c r="F134" s="340" t="s">
        <v>576</v>
      </c>
      <c r="G134" s="317"/>
      <c r="H134" s="317" t="s">
        <v>610</v>
      </c>
      <c r="I134" s="317" t="s">
        <v>572</v>
      </c>
      <c r="J134" s="317">
        <v>50</v>
      </c>
      <c r="K134" s="365"/>
    </row>
    <row r="135" s="1" customFormat="1" ht="15" customHeight="1">
      <c r="B135" s="362"/>
      <c r="C135" s="317" t="s">
        <v>595</v>
      </c>
      <c r="D135" s="317"/>
      <c r="E135" s="317"/>
      <c r="F135" s="340" t="s">
        <v>576</v>
      </c>
      <c r="G135" s="317"/>
      <c r="H135" s="317" t="s">
        <v>610</v>
      </c>
      <c r="I135" s="317" t="s">
        <v>572</v>
      </c>
      <c r="J135" s="317">
        <v>50</v>
      </c>
      <c r="K135" s="365"/>
    </row>
    <row r="136" s="1" customFormat="1" ht="15" customHeight="1">
      <c r="B136" s="362"/>
      <c r="C136" s="317" t="s">
        <v>597</v>
      </c>
      <c r="D136" s="317"/>
      <c r="E136" s="317"/>
      <c r="F136" s="340" t="s">
        <v>576</v>
      </c>
      <c r="G136" s="317"/>
      <c r="H136" s="317" t="s">
        <v>610</v>
      </c>
      <c r="I136" s="317" t="s">
        <v>572</v>
      </c>
      <c r="J136" s="317">
        <v>50</v>
      </c>
      <c r="K136" s="365"/>
    </row>
    <row r="137" s="1" customFormat="1" ht="15" customHeight="1">
      <c r="B137" s="362"/>
      <c r="C137" s="317" t="s">
        <v>598</v>
      </c>
      <c r="D137" s="317"/>
      <c r="E137" s="317"/>
      <c r="F137" s="340" t="s">
        <v>576</v>
      </c>
      <c r="G137" s="317"/>
      <c r="H137" s="317" t="s">
        <v>623</v>
      </c>
      <c r="I137" s="317" t="s">
        <v>572</v>
      </c>
      <c r="J137" s="317">
        <v>255</v>
      </c>
      <c r="K137" s="365"/>
    </row>
    <row r="138" s="1" customFormat="1" ht="15" customHeight="1">
      <c r="B138" s="362"/>
      <c r="C138" s="317" t="s">
        <v>600</v>
      </c>
      <c r="D138" s="317"/>
      <c r="E138" s="317"/>
      <c r="F138" s="340" t="s">
        <v>570</v>
      </c>
      <c r="G138" s="317"/>
      <c r="H138" s="317" t="s">
        <v>624</v>
      </c>
      <c r="I138" s="317" t="s">
        <v>602</v>
      </c>
      <c r="J138" s="317"/>
      <c r="K138" s="365"/>
    </row>
    <row r="139" s="1" customFormat="1" ht="15" customHeight="1">
      <c r="B139" s="362"/>
      <c r="C139" s="317" t="s">
        <v>603</v>
      </c>
      <c r="D139" s="317"/>
      <c r="E139" s="317"/>
      <c r="F139" s="340" t="s">
        <v>570</v>
      </c>
      <c r="G139" s="317"/>
      <c r="H139" s="317" t="s">
        <v>625</v>
      </c>
      <c r="I139" s="317" t="s">
        <v>605</v>
      </c>
      <c r="J139" s="317"/>
      <c r="K139" s="365"/>
    </row>
    <row r="140" s="1" customFormat="1" ht="15" customHeight="1">
      <c r="B140" s="362"/>
      <c r="C140" s="317" t="s">
        <v>606</v>
      </c>
      <c r="D140" s="317"/>
      <c r="E140" s="317"/>
      <c r="F140" s="340" t="s">
        <v>570</v>
      </c>
      <c r="G140" s="317"/>
      <c r="H140" s="317" t="s">
        <v>606</v>
      </c>
      <c r="I140" s="317" t="s">
        <v>605</v>
      </c>
      <c r="J140" s="317"/>
      <c r="K140" s="365"/>
    </row>
    <row r="141" s="1" customFormat="1" ht="15" customHeight="1">
      <c r="B141" s="362"/>
      <c r="C141" s="317" t="s">
        <v>44</v>
      </c>
      <c r="D141" s="317"/>
      <c r="E141" s="317"/>
      <c r="F141" s="340" t="s">
        <v>570</v>
      </c>
      <c r="G141" s="317"/>
      <c r="H141" s="317" t="s">
        <v>626</v>
      </c>
      <c r="I141" s="317" t="s">
        <v>605</v>
      </c>
      <c r="J141" s="317"/>
      <c r="K141" s="365"/>
    </row>
    <row r="142" s="1" customFormat="1" ht="15" customHeight="1">
      <c r="B142" s="362"/>
      <c r="C142" s="317" t="s">
        <v>627</v>
      </c>
      <c r="D142" s="317"/>
      <c r="E142" s="317"/>
      <c r="F142" s="340" t="s">
        <v>570</v>
      </c>
      <c r="G142" s="317"/>
      <c r="H142" s="317" t="s">
        <v>628</v>
      </c>
      <c r="I142" s="317" t="s">
        <v>605</v>
      </c>
      <c r="J142" s="317"/>
      <c r="K142" s="365"/>
    </row>
    <row r="143" s="1" customFormat="1" ht="15" customHeight="1">
      <c r="B143" s="366"/>
      <c r="C143" s="367"/>
      <c r="D143" s="367"/>
      <c r="E143" s="367"/>
      <c r="F143" s="367"/>
      <c r="G143" s="367"/>
      <c r="H143" s="367"/>
      <c r="I143" s="367"/>
      <c r="J143" s="367"/>
      <c r="K143" s="368"/>
    </row>
    <row r="144" s="1" customFormat="1" ht="18.75" customHeight="1">
      <c r="B144" s="353"/>
      <c r="C144" s="353"/>
      <c r="D144" s="353"/>
      <c r="E144" s="353"/>
      <c r="F144" s="354"/>
      <c r="G144" s="353"/>
      <c r="H144" s="353"/>
      <c r="I144" s="353"/>
      <c r="J144" s="353"/>
      <c r="K144" s="353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629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564</v>
      </c>
      <c r="D148" s="332"/>
      <c r="E148" s="332"/>
      <c r="F148" s="332" t="s">
        <v>565</v>
      </c>
      <c r="G148" s="333"/>
      <c r="H148" s="332" t="s">
        <v>60</v>
      </c>
      <c r="I148" s="332" t="s">
        <v>63</v>
      </c>
      <c r="J148" s="332" t="s">
        <v>566</v>
      </c>
      <c r="K148" s="331"/>
    </row>
    <row r="149" s="1" customFormat="1" ht="17.25" customHeight="1">
      <c r="B149" s="329"/>
      <c r="C149" s="334" t="s">
        <v>567</v>
      </c>
      <c r="D149" s="334"/>
      <c r="E149" s="334"/>
      <c r="F149" s="335" t="s">
        <v>568</v>
      </c>
      <c r="G149" s="336"/>
      <c r="H149" s="334"/>
      <c r="I149" s="334"/>
      <c r="J149" s="334" t="s">
        <v>569</v>
      </c>
      <c r="K149" s="331"/>
    </row>
    <row r="150" s="1" customFormat="1" ht="5.25" customHeight="1">
      <c r="B150" s="342"/>
      <c r="C150" s="337"/>
      <c r="D150" s="337"/>
      <c r="E150" s="337"/>
      <c r="F150" s="337"/>
      <c r="G150" s="338"/>
      <c r="H150" s="337"/>
      <c r="I150" s="337"/>
      <c r="J150" s="337"/>
      <c r="K150" s="365"/>
    </row>
    <row r="151" s="1" customFormat="1" ht="15" customHeight="1">
      <c r="B151" s="342"/>
      <c r="C151" s="369" t="s">
        <v>573</v>
      </c>
      <c r="D151" s="317"/>
      <c r="E151" s="317"/>
      <c r="F151" s="370" t="s">
        <v>570</v>
      </c>
      <c r="G151" s="317"/>
      <c r="H151" s="369" t="s">
        <v>610</v>
      </c>
      <c r="I151" s="369" t="s">
        <v>572</v>
      </c>
      <c r="J151" s="369">
        <v>120</v>
      </c>
      <c r="K151" s="365"/>
    </row>
    <row r="152" s="1" customFormat="1" ht="15" customHeight="1">
      <c r="B152" s="342"/>
      <c r="C152" s="369" t="s">
        <v>619</v>
      </c>
      <c r="D152" s="317"/>
      <c r="E152" s="317"/>
      <c r="F152" s="370" t="s">
        <v>570</v>
      </c>
      <c r="G152" s="317"/>
      <c r="H152" s="369" t="s">
        <v>630</v>
      </c>
      <c r="I152" s="369" t="s">
        <v>572</v>
      </c>
      <c r="J152" s="369" t="s">
        <v>621</v>
      </c>
      <c r="K152" s="365"/>
    </row>
    <row r="153" s="1" customFormat="1" ht="15" customHeight="1">
      <c r="B153" s="342"/>
      <c r="C153" s="369" t="s">
        <v>518</v>
      </c>
      <c r="D153" s="317"/>
      <c r="E153" s="317"/>
      <c r="F153" s="370" t="s">
        <v>570</v>
      </c>
      <c r="G153" s="317"/>
      <c r="H153" s="369" t="s">
        <v>631</v>
      </c>
      <c r="I153" s="369" t="s">
        <v>572</v>
      </c>
      <c r="J153" s="369" t="s">
        <v>621</v>
      </c>
      <c r="K153" s="365"/>
    </row>
    <row r="154" s="1" customFormat="1" ht="15" customHeight="1">
      <c r="B154" s="342"/>
      <c r="C154" s="369" t="s">
        <v>575</v>
      </c>
      <c r="D154" s="317"/>
      <c r="E154" s="317"/>
      <c r="F154" s="370" t="s">
        <v>576</v>
      </c>
      <c r="G154" s="317"/>
      <c r="H154" s="369" t="s">
        <v>610</v>
      </c>
      <c r="I154" s="369" t="s">
        <v>572</v>
      </c>
      <c r="J154" s="369">
        <v>50</v>
      </c>
      <c r="K154" s="365"/>
    </row>
    <row r="155" s="1" customFormat="1" ht="15" customHeight="1">
      <c r="B155" s="342"/>
      <c r="C155" s="369" t="s">
        <v>578</v>
      </c>
      <c r="D155" s="317"/>
      <c r="E155" s="317"/>
      <c r="F155" s="370" t="s">
        <v>570</v>
      </c>
      <c r="G155" s="317"/>
      <c r="H155" s="369" t="s">
        <v>610</v>
      </c>
      <c r="I155" s="369" t="s">
        <v>580</v>
      </c>
      <c r="J155" s="369"/>
      <c r="K155" s="365"/>
    </row>
    <row r="156" s="1" customFormat="1" ht="15" customHeight="1">
      <c r="B156" s="342"/>
      <c r="C156" s="369" t="s">
        <v>589</v>
      </c>
      <c r="D156" s="317"/>
      <c r="E156" s="317"/>
      <c r="F156" s="370" t="s">
        <v>576</v>
      </c>
      <c r="G156" s="317"/>
      <c r="H156" s="369" t="s">
        <v>610</v>
      </c>
      <c r="I156" s="369" t="s">
        <v>572</v>
      </c>
      <c r="J156" s="369">
        <v>50</v>
      </c>
      <c r="K156" s="365"/>
    </row>
    <row r="157" s="1" customFormat="1" ht="15" customHeight="1">
      <c r="B157" s="342"/>
      <c r="C157" s="369" t="s">
        <v>597</v>
      </c>
      <c r="D157" s="317"/>
      <c r="E157" s="317"/>
      <c r="F157" s="370" t="s">
        <v>576</v>
      </c>
      <c r="G157" s="317"/>
      <c r="H157" s="369" t="s">
        <v>610</v>
      </c>
      <c r="I157" s="369" t="s">
        <v>572</v>
      </c>
      <c r="J157" s="369">
        <v>50</v>
      </c>
      <c r="K157" s="365"/>
    </row>
    <row r="158" s="1" customFormat="1" ht="15" customHeight="1">
      <c r="B158" s="342"/>
      <c r="C158" s="369" t="s">
        <v>595</v>
      </c>
      <c r="D158" s="317"/>
      <c r="E158" s="317"/>
      <c r="F158" s="370" t="s">
        <v>576</v>
      </c>
      <c r="G158" s="317"/>
      <c r="H158" s="369" t="s">
        <v>610</v>
      </c>
      <c r="I158" s="369" t="s">
        <v>572</v>
      </c>
      <c r="J158" s="369">
        <v>50</v>
      </c>
      <c r="K158" s="365"/>
    </row>
    <row r="159" s="1" customFormat="1" ht="15" customHeight="1">
      <c r="B159" s="342"/>
      <c r="C159" s="369" t="s">
        <v>114</v>
      </c>
      <c r="D159" s="317"/>
      <c r="E159" s="317"/>
      <c r="F159" s="370" t="s">
        <v>570</v>
      </c>
      <c r="G159" s="317"/>
      <c r="H159" s="369" t="s">
        <v>632</v>
      </c>
      <c r="I159" s="369" t="s">
        <v>572</v>
      </c>
      <c r="J159" s="369" t="s">
        <v>633</v>
      </c>
      <c r="K159" s="365"/>
    </row>
    <row r="160" s="1" customFormat="1" ht="15" customHeight="1">
      <c r="B160" s="342"/>
      <c r="C160" s="369" t="s">
        <v>634</v>
      </c>
      <c r="D160" s="317"/>
      <c r="E160" s="317"/>
      <c r="F160" s="370" t="s">
        <v>570</v>
      </c>
      <c r="G160" s="317"/>
      <c r="H160" s="369" t="s">
        <v>635</v>
      </c>
      <c r="I160" s="369" t="s">
        <v>605</v>
      </c>
      <c r="J160" s="369"/>
      <c r="K160" s="365"/>
    </row>
    <row r="161" s="1" customFormat="1" ht="15" customHeight="1">
      <c r="B161" s="371"/>
      <c r="C161" s="351"/>
      <c r="D161" s="351"/>
      <c r="E161" s="351"/>
      <c r="F161" s="351"/>
      <c r="G161" s="351"/>
      <c r="H161" s="351"/>
      <c r="I161" s="351"/>
      <c r="J161" s="351"/>
      <c r="K161" s="372"/>
    </row>
    <row r="162" s="1" customFormat="1" ht="18.75" customHeight="1">
      <c r="B162" s="353"/>
      <c r="C162" s="363"/>
      <c r="D162" s="363"/>
      <c r="E162" s="363"/>
      <c r="F162" s="373"/>
      <c r="G162" s="363"/>
      <c r="H162" s="363"/>
      <c r="I162" s="363"/>
      <c r="J162" s="363"/>
      <c r="K162" s="353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636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564</v>
      </c>
      <c r="D166" s="332"/>
      <c r="E166" s="332"/>
      <c r="F166" s="332" t="s">
        <v>565</v>
      </c>
      <c r="G166" s="374"/>
      <c r="H166" s="375" t="s">
        <v>60</v>
      </c>
      <c r="I166" s="375" t="s">
        <v>63</v>
      </c>
      <c r="J166" s="332" t="s">
        <v>566</v>
      </c>
      <c r="K166" s="309"/>
    </row>
    <row r="167" s="1" customFormat="1" ht="17.25" customHeight="1">
      <c r="B167" s="310"/>
      <c r="C167" s="334" t="s">
        <v>567</v>
      </c>
      <c r="D167" s="334"/>
      <c r="E167" s="334"/>
      <c r="F167" s="335" t="s">
        <v>568</v>
      </c>
      <c r="G167" s="376"/>
      <c r="H167" s="377"/>
      <c r="I167" s="377"/>
      <c r="J167" s="334" t="s">
        <v>569</v>
      </c>
      <c r="K167" s="312"/>
    </row>
    <row r="168" s="1" customFormat="1" ht="5.25" customHeight="1">
      <c r="B168" s="342"/>
      <c r="C168" s="337"/>
      <c r="D168" s="337"/>
      <c r="E168" s="337"/>
      <c r="F168" s="337"/>
      <c r="G168" s="338"/>
      <c r="H168" s="337"/>
      <c r="I168" s="337"/>
      <c r="J168" s="337"/>
      <c r="K168" s="365"/>
    </row>
    <row r="169" s="1" customFormat="1" ht="15" customHeight="1">
      <c r="B169" s="342"/>
      <c r="C169" s="317" t="s">
        <v>573</v>
      </c>
      <c r="D169" s="317"/>
      <c r="E169" s="317"/>
      <c r="F169" s="340" t="s">
        <v>570</v>
      </c>
      <c r="G169" s="317"/>
      <c r="H169" s="317" t="s">
        <v>610</v>
      </c>
      <c r="I169" s="317" t="s">
        <v>572</v>
      </c>
      <c r="J169" s="317">
        <v>120</v>
      </c>
      <c r="K169" s="365"/>
    </row>
    <row r="170" s="1" customFormat="1" ht="15" customHeight="1">
      <c r="B170" s="342"/>
      <c r="C170" s="317" t="s">
        <v>619</v>
      </c>
      <c r="D170" s="317"/>
      <c r="E170" s="317"/>
      <c r="F170" s="340" t="s">
        <v>570</v>
      </c>
      <c r="G170" s="317"/>
      <c r="H170" s="317" t="s">
        <v>620</v>
      </c>
      <c r="I170" s="317" t="s">
        <v>572</v>
      </c>
      <c r="J170" s="317" t="s">
        <v>621</v>
      </c>
      <c r="K170" s="365"/>
    </row>
    <row r="171" s="1" customFormat="1" ht="15" customHeight="1">
      <c r="B171" s="342"/>
      <c r="C171" s="317" t="s">
        <v>518</v>
      </c>
      <c r="D171" s="317"/>
      <c r="E171" s="317"/>
      <c r="F171" s="340" t="s">
        <v>570</v>
      </c>
      <c r="G171" s="317"/>
      <c r="H171" s="317" t="s">
        <v>637</v>
      </c>
      <c r="I171" s="317" t="s">
        <v>572</v>
      </c>
      <c r="J171" s="317" t="s">
        <v>621</v>
      </c>
      <c r="K171" s="365"/>
    </row>
    <row r="172" s="1" customFormat="1" ht="15" customHeight="1">
      <c r="B172" s="342"/>
      <c r="C172" s="317" t="s">
        <v>575</v>
      </c>
      <c r="D172" s="317"/>
      <c r="E172" s="317"/>
      <c r="F172" s="340" t="s">
        <v>576</v>
      </c>
      <c r="G172" s="317"/>
      <c r="H172" s="317" t="s">
        <v>637</v>
      </c>
      <c r="I172" s="317" t="s">
        <v>572</v>
      </c>
      <c r="J172" s="317">
        <v>50</v>
      </c>
      <c r="K172" s="365"/>
    </row>
    <row r="173" s="1" customFormat="1" ht="15" customHeight="1">
      <c r="B173" s="342"/>
      <c r="C173" s="317" t="s">
        <v>578</v>
      </c>
      <c r="D173" s="317"/>
      <c r="E173" s="317"/>
      <c r="F173" s="340" t="s">
        <v>570</v>
      </c>
      <c r="G173" s="317"/>
      <c r="H173" s="317" t="s">
        <v>637</v>
      </c>
      <c r="I173" s="317" t="s">
        <v>580</v>
      </c>
      <c r="J173" s="317"/>
      <c r="K173" s="365"/>
    </row>
    <row r="174" s="1" customFormat="1" ht="15" customHeight="1">
      <c r="B174" s="342"/>
      <c r="C174" s="317" t="s">
        <v>589</v>
      </c>
      <c r="D174" s="317"/>
      <c r="E174" s="317"/>
      <c r="F174" s="340" t="s">
        <v>576</v>
      </c>
      <c r="G174" s="317"/>
      <c r="H174" s="317" t="s">
        <v>637</v>
      </c>
      <c r="I174" s="317" t="s">
        <v>572</v>
      </c>
      <c r="J174" s="317">
        <v>50</v>
      </c>
      <c r="K174" s="365"/>
    </row>
    <row r="175" s="1" customFormat="1" ht="15" customHeight="1">
      <c r="B175" s="342"/>
      <c r="C175" s="317" t="s">
        <v>597</v>
      </c>
      <c r="D175" s="317"/>
      <c r="E175" s="317"/>
      <c r="F175" s="340" t="s">
        <v>576</v>
      </c>
      <c r="G175" s="317"/>
      <c r="H175" s="317" t="s">
        <v>637</v>
      </c>
      <c r="I175" s="317" t="s">
        <v>572</v>
      </c>
      <c r="J175" s="317">
        <v>50</v>
      </c>
      <c r="K175" s="365"/>
    </row>
    <row r="176" s="1" customFormat="1" ht="15" customHeight="1">
      <c r="B176" s="342"/>
      <c r="C176" s="317" t="s">
        <v>595</v>
      </c>
      <c r="D176" s="317"/>
      <c r="E176" s="317"/>
      <c r="F176" s="340" t="s">
        <v>576</v>
      </c>
      <c r="G176" s="317"/>
      <c r="H176" s="317" t="s">
        <v>637</v>
      </c>
      <c r="I176" s="317" t="s">
        <v>572</v>
      </c>
      <c r="J176" s="317">
        <v>50</v>
      </c>
      <c r="K176" s="365"/>
    </row>
    <row r="177" s="1" customFormat="1" ht="15" customHeight="1">
      <c r="B177" s="342"/>
      <c r="C177" s="317" t="s">
        <v>127</v>
      </c>
      <c r="D177" s="317"/>
      <c r="E177" s="317"/>
      <c r="F177" s="340" t="s">
        <v>570</v>
      </c>
      <c r="G177" s="317"/>
      <c r="H177" s="317" t="s">
        <v>638</v>
      </c>
      <c r="I177" s="317" t="s">
        <v>639</v>
      </c>
      <c r="J177" s="317"/>
      <c r="K177" s="365"/>
    </row>
    <row r="178" s="1" customFormat="1" ht="15" customHeight="1">
      <c r="B178" s="342"/>
      <c r="C178" s="317" t="s">
        <v>63</v>
      </c>
      <c r="D178" s="317"/>
      <c r="E178" s="317"/>
      <c r="F178" s="340" t="s">
        <v>570</v>
      </c>
      <c r="G178" s="317"/>
      <c r="H178" s="317" t="s">
        <v>640</v>
      </c>
      <c r="I178" s="317" t="s">
        <v>641</v>
      </c>
      <c r="J178" s="317">
        <v>1</v>
      </c>
      <c r="K178" s="365"/>
    </row>
    <row r="179" s="1" customFormat="1" ht="15" customHeight="1">
      <c r="B179" s="342"/>
      <c r="C179" s="317" t="s">
        <v>59</v>
      </c>
      <c r="D179" s="317"/>
      <c r="E179" s="317"/>
      <c r="F179" s="340" t="s">
        <v>570</v>
      </c>
      <c r="G179" s="317"/>
      <c r="H179" s="317" t="s">
        <v>642</v>
      </c>
      <c r="I179" s="317" t="s">
        <v>572</v>
      </c>
      <c r="J179" s="317">
        <v>20</v>
      </c>
      <c r="K179" s="365"/>
    </row>
    <row r="180" s="1" customFormat="1" ht="15" customHeight="1">
      <c r="B180" s="342"/>
      <c r="C180" s="317" t="s">
        <v>60</v>
      </c>
      <c r="D180" s="317"/>
      <c r="E180" s="317"/>
      <c r="F180" s="340" t="s">
        <v>570</v>
      </c>
      <c r="G180" s="317"/>
      <c r="H180" s="317" t="s">
        <v>643</v>
      </c>
      <c r="I180" s="317" t="s">
        <v>572</v>
      </c>
      <c r="J180" s="317">
        <v>255</v>
      </c>
      <c r="K180" s="365"/>
    </row>
    <row r="181" s="1" customFormat="1" ht="15" customHeight="1">
      <c r="B181" s="342"/>
      <c r="C181" s="317" t="s">
        <v>128</v>
      </c>
      <c r="D181" s="317"/>
      <c r="E181" s="317"/>
      <c r="F181" s="340" t="s">
        <v>570</v>
      </c>
      <c r="G181" s="317"/>
      <c r="H181" s="317" t="s">
        <v>534</v>
      </c>
      <c r="I181" s="317" t="s">
        <v>572</v>
      </c>
      <c r="J181" s="317">
        <v>10</v>
      </c>
      <c r="K181" s="365"/>
    </row>
    <row r="182" s="1" customFormat="1" ht="15" customHeight="1">
      <c r="B182" s="342"/>
      <c r="C182" s="317" t="s">
        <v>129</v>
      </c>
      <c r="D182" s="317"/>
      <c r="E182" s="317"/>
      <c r="F182" s="340" t="s">
        <v>570</v>
      </c>
      <c r="G182" s="317"/>
      <c r="H182" s="317" t="s">
        <v>644</v>
      </c>
      <c r="I182" s="317" t="s">
        <v>605</v>
      </c>
      <c r="J182" s="317"/>
      <c r="K182" s="365"/>
    </row>
    <row r="183" s="1" customFormat="1" ht="15" customHeight="1">
      <c r="B183" s="342"/>
      <c r="C183" s="317" t="s">
        <v>645</v>
      </c>
      <c r="D183" s="317"/>
      <c r="E183" s="317"/>
      <c r="F183" s="340" t="s">
        <v>570</v>
      </c>
      <c r="G183" s="317"/>
      <c r="H183" s="317" t="s">
        <v>646</v>
      </c>
      <c r="I183" s="317" t="s">
        <v>605</v>
      </c>
      <c r="J183" s="317"/>
      <c r="K183" s="365"/>
    </row>
    <row r="184" s="1" customFormat="1" ht="15" customHeight="1">
      <c r="B184" s="342"/>
      <c r="C184" s="317" t="s">
        <v>634</v>
      </c>
      <c r="D184" s="317"/>
      <c r="E184" s="317"/>
      <c r="F184" s="340" t="s">
        <v>570</v>
      </c>
      <c r="G184" s="317"/>
      <c r="H184" s="317" t="s">
        <v>647</v>
      </c>
      <c r="I184" s="317" t="s">
        <v>605</v>
      </c>
      <c r="J184" s="317"/>
      <c r="K184" s="365"/>
    </row>
    <row r="185" s="1" customFormat="1" ht="15" customHeight="1">
      <c r="B185" s="342"/>
      <c r="C185" s="317" t="s">
        <v>131</v>
      </c>
      <c r="D185" s="317"/>
      <c r="E185" s="317"/>
      <c r="F185" s="340" t="s">
        <v>576</v>
      </c>
      <c r="G185" s="317"/>
      <c r="H185" s="317" t="s">
        <v>648</v>
      </c>
      <c r="I185" s="317" t="s">
        <v>572</v>
      </c>
      <c r="J185" s="317">
        <v>50</v>
      </c>
      <c r="K185" s="365"/>
    </row>
    <row r="186" s="1" customFormat="1" ht="15" customHeight="1">
      <c r="B186" s="342"/>
      <c r="C186" s="317" t="s">
        <v>649</v>
      </c>
      <c r="D186" s="317"/>
      <c r="E186" s="317"/>
      <c r="F186" s="340" t="s">
        <v>576</v>
      </c>
      <c r="G186" s="317"/>
      <c r="H186" s="317" t="s">
        <v>650</v>
      </c>
      <c r="I186" s="317" t="s">
        <v>651</v>
      </c>
      <c r="J186" s="317"/>
      <c r="K186" s="365"/>
    </row>
    <row r="187" s="1" customFormat="1" ht="15" customHeight="1">
      <c r="B187" s="342"/>
      <c r="C187" s="317" t="s">
        <v>652</v>
      </c>
      <c r="D187" s="317"/>
      <c r="E187" s="317"/>
      <c r="F187" s="340" t="s">
        <v>576</v>
      </c>
      <c r="G187" s="317"/>
      <c r="H187" s="317" t="s">
        <v>653</v>
      </c>
      <c r="I187" s="317" t="s">
        <v>651</v>
      </c>
      <c r="J187" s="317"/>
      <c r="K187" s="365"/>
    </row>
    <row r="188" s="1" customFormat="1" ht="15" customHeight="1">
      <c r="B188" s="342"/>
      <c r="C188" s="317" t="s">
        <v>654</v>
      </c>
      <c r="D188" s="317"/>
      <c r="E188" s="317"/>
      <c r="F188" s="340" t="s">
        <v>576</v>
      </c>
      <c r="G188" s="317"/>
      <c r="H188" s="317" t="s">
        <v>655</v>
      </c>
      <c r="I188" s="317" t="s">
        <v>651</v>
      </c>
      <c r="J188" s="317"/>
      <c r="K188" s="365"/>
    </row>
    <row r="189" s="1" customFormat="1" ht="15" customHeight="1">
      <c r="B189" s="342"/>
      <c r="C189" s="378" t="s">
        <v>656</v>
      </c>
      <c r="D189" s="317"/>
      <c r="E189" s="317"/>
      <c r="F189" s="340" t="s">
        <v>576</v>
      </c>
      <c r="G189" s="317"/>
      <c r="H189" s="317" t="s">
        <v>657</v>
      </c>
      <c r="I189" s="317" t="s">
        <v>658</v>
      </c>
      <c r="J189" s="379" t="s">
        <v>659</v>
      </c>
      <c r="K189" s="365"/>
    </row>
    <row r="190" s="18" customFormat="1" ht="15" customHeight="1">
      <c r="B190" s="380"/>
      <c r="C190" s="381" t="s">
        <v>660</v>
      </c>
      <c r="D190" s="382"/>
      <c r="E190" s="382"/>
      <c r="F190" s="383" t="s">
        <v>576</v>
      </c>
      <c r="G190" s="382"/>
      <c r="H190" s="382" t="s">
        <v>661</v>
      </c>
      <c r="I190" s="382" t="s">
        <v>658</v>
      </c>
      <c r="J190" s="384" t="s">
        <v>659</v>
      </c>
      <c r="K190" s="385"/>
    </row>
    <row r="191" s="1" customFormat="1" ht="15" customHeight="1">
      <c r="B191" s="342"/>
      <c r="C191" s="378" t="s">
        <v>48</v>
      </c>
      <c r="D191" s="317"/>
      <c r="E191" s="317"/>
      <c r="F191" s="340" t="s">
        <v>570</v>
      </c>
      <c r="G191" s="317"/>
      <c r="H191" s="314" t="s">
        <v>662</v>
      </c>
      <c r="I191" s="317" t="s">
        <v>663</v>
      </c>
      <c r="J191" s="317"/>
      <c r="K191" s="365"/>
    </row>
    <row r="192" s="1" customFormat="1" ht="15" customHeight="1">
      <c r="B192" s="342"/>
      <c r="C192" s="378" t="s">
        <v>664</v>
      </c>
      <c r="D192" s="317"/>
      <c r="E192" s="317"/>
      <c r="F192" s="340" t="s">
        <v>570</v>
      </c>
      <c r="G192" s="317"/>
      <c r="H192" s="317" t="s">
        <v>665</v>
      </c>
      <c r="I192" s="317" t="s">
        <v>605</v>
      </c>
      <c r="J192" s="317"/>
      <c r="K192" s="365"/>
    </row>
    <row r="193" s="1" customFormat="1" ht="15" customHeight="1">
      <c r="B193" s="342"/>
      <c r="C193" s="378" t="s">
        <v>666</v>
      </c>
      <c r="D193" s="317"/>
      <c r="E193" s="317"/>
      <c r="F193" s="340" t="s">
        <v>570</v>
      </c>
      <c r="G193" s="317"/>
      <c r="H193" s="317" t="s">
        <v>667</v>
      </c>
      <c r="I193" s="317" t="s">
        <v>605</v>
      </c>
      <c r="J193" s="317"/>
      <c r="K193" s="365"/>
    </row>
    <row r="194" s="1" customFormat="1" ht="15" customHeight="1">
      <c r="B194" s="342"/>
      <c r="C194" s="378" t="s">
        <v>668</v>
      </c>
      <c r="D194" s="317"/>
      <c r="E194" s="317"/>
      <c r="F194" s="340" t="s">
        <v>576</v>
      </c>
      <c r="G194" s="317"/>
      <c r="H194" s="317" t="s">
        <v>669</v>
      </c>
      <c r="I194" s="317" t="s">
        <v>605</v>
      </c>
      <c r="J194" s="317"/>
      <c r="K194" s="365"/>
    </row>
    <row r="195" s="1" customFormat="1" ht="15" customHeight="1">
      <c r="B195" s="371"/>
      <c r="C195" s="386"/>
      <c r="D195" s="351"/>
      <c r="E195" s="351"/>
      <c r="F195" s="351"/>
      <c r="G195" s="351"/>
      <c r="H195" s="351"/>
      <c r="I195" s="351"/>
      <c r="J195" s="351"/>
      <c r="K195" s="372"/>
    </row>
    <row r="196" s="1" customFormat="1" ht="18.75" customHeight="1">
      <c r="B196" s="353"/>
      <c r="C196" s="363"/>
      <c r="D196" s="363"/>
      <c r="E196" s="363"/>
      <c r="F196" s="373"/>
      <c r="G196" s="363"/>
      <c r="H196" s="363"/>
      <c r="I196" s="363"/>
      <c r="J196" s="363"/>
      <c r="K196" s="353"/>
    </row>
    <row r="197" s="1" customFormat="1" ht="18.75" customHeight="1">
      <c r="B197" s="353"/>
      <c r="C197" s="363"/>
      <c r="D197" s="363"/>
      <c r="E197" s="363"/>
      <c r="F197" s="373"/>
      <c r="G197" s="363"/>
      <c r="H197" s="363"/>
      <c r="I197" s="363"/>
      <c r="J197" s="363"/>
      <c r="K197" s="353"/>
    </row>
    <row r="198" s="1" customFormat="1" ht="18.75" customHeight="1">
      <c r="B198" s="325"/>
      <c r="C198" s="325"/>
      <c r="D198" s="325"/>
      <c r="E198" s="325"/>
      <c r="F198" s="325"/>
      <c r="G198" s="325"/>
      <c r="H198" s="325"/>
      <c r="I198" s="325"/>
      <c r="J198" s="325"/>
      <c r="K198" s="325"/>
    </row>
    <row r="199" s="1" customFormat="1" ht="13.5">
      <c r="B199" s="304"/>
      <c r="C199" s="305"/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1">
      <c r="B200" s="307"/>
      <c r="C200" s="308" t="s">
        <v>670</v>
      </c>
      <c r="D200" s="308"/>
      <c r="E200" s="308"/>
      <c r="F200" s="308"/>
      <c r="G200" s="308"/>
      <c r="H200" s="308"/>
      <c r="I200" s="308"/>
      <c r="J200" s="308"/>
      <c r="K200" s="309"/>
    </row>
    <row r="201" s="1" customFormat="1" ht="25.5" customHeight="1">
      <c r="B201" s="307"/>
      <c r="C201" s="387" t="s">
        <v>671</v>
      </c>
      <c r="D201" s="387"/>
      <c r="E201" s="387"/>
      <c r="F201" s="387" t="s">
        <v>672</v>
      </c>
      <c r="G201" s="388"/>
      <c r="H201" s="387" t="s">
        <v>673</v>
      </c>
      <c r="I201" s="387"/>
      <c r="J201" s="387"/>
      <c r="K201" s="309"/>
    </row>
    <row r="202" s="1" customFormat="1" ht="5.25" customHeight="1">
      <c r="B202" s="342"/>
      <c r="C202" s="337"/>
      <c r="D202" s="337"/>
      <c r="E202" s="337"/>
      <c r="F202" s="337"/>
      <c r="G202" s="363"/>
      <c r="H202" s="337"/>
      <c r="I202" s="337"/>
      <c r="J202" s="337"/>
      <c r="K202" s="365"/>
    </row>
    <row r="203" s="1" customFormat="1" ht="15" customHeight="1">
      <c r="B203" s="342"/>
      <c r="C203" s="317" t="s">
        <v>663</v>
      </c>
      <c r="D203" s="317"/>
      <c r="E203" s="317"/>
      <c r="F203" s="340" t="s">
        <v>49</v>
      </c>
      <c r="G203" s="317"/>
      <c r="H203" s="317" t="s">
        <v>674</v>
      </c>
      <c r="I203" s="317"/>
      <c r="J203" s="317"/>
      <c r="K203" s="365"/>
    </row>
    <row r="204" s="1" customFormat="1" ht="15" customHeight="1">
      <c r="B204" s="342"/>
      <c r="C204" s="317"/>
      <c r="D204" s="317"/>
      <c r="E204" s="317"/>
      <c r="F204" s="340" t="s">
        <v>50</v>
      </c>
      <c r="G204" s="317"/>
      <c r="H204" s="317" t="s">
        <v>675</v>
      </c>
      <c r="I204" s="317"/>
      <c r="J204" s="317"/>
      <c r="K204" s="365"/>
    </row>
    <row r="205" s="1" customFormat="1" ht="15" customHeight="1">
      <c r="B205" s="342"/>
      <c r="C205" s="317"/>
      <c r="D205" s="317"/>
      <c r="E205" s="317"/>
      <c r="F205" s="340" t="s">
        <v>53</v>
      </c>
      <c r="G205" s="317"/>
      <c r="H205" s="317" t="s">
        <v>676</v>
      </c>
      <c r="I205" s="317"/>
      <c r="J205" s="317"/>
      <c r="K205" s="365"/>
    </row>
    <row r="206" s="1" customFormat="1" ht="15" customHeight="1">
      <c r="B206" s="342"/>
      <c r="C206" s="317"/>
      <c r="D206" s="317"/>
      <c r="E206" s="317"/>
      <c r="F206" s="340" t="s">
        <v>51</v>
      </c>
      <c r="G206" s="317"/>
      <c r="H206" s="317" t="s">
        <v>677</v>
      </c>
      <c r="I206" s="317"/>
      <c r="J206" s="317"/>
      <c r="K206" s="365"/>
    </row>
    <row r="207" s="1" customFormat="1" ht="15" customHeight="1">
      <c r="B207" s="342"/>
      <c r="C207" s="317"/>
      <c r="D207" s="317"/>
      <c r="E207" s="317"/>
      <c r="F207" s="340" t="s">
        <v>52</v>
      </c>
      <c r="G207" s="317"/>
      <c r="H207" s="317" t="s">
        <v>678</v>
      </c>
      <c r="I207" s="317"/>
      <c r="J207" s="317"/>
      <c r="K207" s="365"/>
    </row>
    <row r="208" s="1" customFormat="1" ht="15" customHeight="1">
      <c r="B208" s="342"/>
      <c r="C208" s="317"/>
      <c r="D208" s="317"/>
      <c r="E208" s="317"/>
      <c r="F208" s="340"/>
      <c r="G208" s="317"/>
      <c r="H208" s="317"/>
      <c r="I208" s="317"/>
      <c r="J208" s="317"/>
      <c r="K208" s="365"/>
    </row>
    <row r="209" s="1" customFormat="1" ht="15" customHeight="1">
      <c r="B209" s="342"/>
      <c r="C209" s="317" t="s">
        <v>617</v>
      </c>
      <c r="D209" s="317"/>
      <c r="E209" s="317"/>
      <c r="F209" s="340" t="s">
        <v>85</v>
      </c>
      <c r="G209" s="317"/>
      <c r="H209" s="317" t="s">
        <v>679</v>
      </c>
      <c r="I209" s="317"/>
      <c r="J209" s="317"/>
      <c r="K209" s="365"/>
    </row>
    <row r="210" s="1" customFormat="1" ht="15" customHeight="1">
      <c r="B210" s="342"/>
      <c r="C210" s="317"/>
      <c r="D210" s="317"/>
      <c r="E210" s="317"/>
      <c r="F210" s="340" t="s">
        <v>512</v>
      </c>
      <c r="G210" s="317"/>
      <c r="H210" s="317" t="s">
        <v>513</v>
      </c>
      <c r="I210" s="317"/>
      <c r="J210" s="317"/>
      <c r="K210" s="365"/>
    </row>
    <row r="211" s="1" customFormat="1" ht="15" customHeight="1">
      <c r="B211" s="342"/>
      <c r="C211" s="317"/>
      <c r="D211" s="317"/>
      <c r="E211" s="317"/>
      <c r="F211" s="340" t="s">
        <v>510</v>
      </c>
      <c r="G211" s="317"/>
      <c r="H211" s="317" t="s">
        <v>680</v>
      </c>
      <c r="I211" s="317"/>
      <c r="J211" s="317"/>
      <c r="K211" s="365"/>
    </row>
    <row r="212" s="1" customFormat="1" ht="15" customHeight="1">
      <c r="B212" s="389"/>
      <c r="C212" s="317"/>
      <c r="D212" s="317"/>
      <c r="E212" s="317"/>
      <c r="F212" s="340" t="s">
        <v>514</v>
      </c>
      <c r="G212" s="378"/>
      <c r="H212" s="369" t="s">
        <v>515</v>
      </c>
      <c r="I212" s="369"/>
      <c r="J212" s="369"/>
      <c r="K212" s="390"/>
    </row>
    <row r="213" s="1" customFormat="1" ht="15" customHeight="1">
      <c r="B213" s="389"/>
      <c r="C213" s="317"/>
      <c r="D213" s="317"/>
      <c r="E213" s="317"/>
      <c r="F213" s="340" t="s">
        <v>516</v>
      </c>
      <c r="G213" s="378"/>
      <c r="H213" s="369" t="s">
        <v>434</v>
      </c>
      <c r="I213" s="369"/>
      <c r="J213" s="369"/>
      <c r="K213" s="390"/>
    </row>
    <row r="214" s="1" customFormat="1" ht="15" customHeight="1">
      <c r="B214" s="389"/>
      <c r="C214" s="317"/>
      <c r="D214" s="317"/>
      <c r="E214" s="317"/>
      <c r="F214" s="340"/>
      <c r="G214" s="378"/>
      <c r="H214" s="369"/>
      <c r="I214" s="369"/>
      <c r="J214" s="369"/>
      <c r="K214" s="390"/>
    </row>
    <row r="215" s="1" customFormat="1" ht="15" customHeight="1">
      <c r="B215" s="389"/>
      <c r="C215" s="317" t="s">
        <v>641</v>
      </c>
      <c r="D215" s="317"/>
      <c r="E215" s="317"/>
      <c r="F215" s="340">
        <v>1</v>
      </c>
      <c r="G215" s="378"/>
      <c r="H215" s="369" t="s">
        <v>681</v>
      </c>
      <c r="I215" s="369"/>
      <c r="J215" s="369"/>
      <c r="K215" s="390"/>
    </row>
    <row r="216" s="1" customFormat="1" ht="15" customHeight="1">
      <c r="B216" s="389"/>
      <c r="C216" s="317"/>
      <c r="D216" s="317"/>
      <c r="E216" s="317"/>
      <c r="F216" s="340">
        <v>2</v>
      </c>
      <c r="G216" s="378"/>
      <c r="H216" s="369" t="s">
        <v>682</v>
      </c>
      <c r="I216" s="369"/>
      <c r="J216" s="369"/>
      <c r="K216" s="390"/>
    </row>
    <row r="217" s="1" customFormat="1" ht="15" customHeight="1">
      <c r="B217" s="389"/>
      <c r="C217" s="317"/>
      <c r="D217" s="317"/>
      <c r="E217" s="317"/>
      <c r="F217" s="340">
        <v>3</v>
      </c>
      <c r="G217" s="378"/>
      <c r="H217" s="369" t="s">
        <v>683</v>
      </c>
      <c r="I217" s="369"/>
      <c r="J217" s="369"/>
      <c r="K217" s="390"/>
    </row>
    <row r="218" s="1" customFormat="1" ht="15" customHeight="1">
      <c r="B218" s="389"/>
      <c r="C218" s="317"/>
      <c r="D218" s="317"/>
      <c r="E218" s="317"/>
      <c r="F218" s="340">
        <v>4</v>
      </c>
      <c r="G218" s="378"/>
      <c r="H218" s="369" t="s">
        <v>684</v>
      </c>
      <c r="I218" s="369"/>
      <c r="J218" s="369"/>
      <c r="K218" s="390"/>
    </row>
    <row r="219" s="1" customFormat="1" ht="12.75" customHeight="1">
      <c r="B219" s="391"/>
      <c r="C219" s="392"/>
      <c r="D219" s="392"/>
      <c r="E219" s="392"/>
      <c r="F219" s="392"/>
      <c r="G219" s="392"/>
      <c r="H219" s="392"/>
      <c r="I219" s="392"/>
      <c r="J219" s="392"/>
      <c r="K219" s="39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2024-05-02T10:55:51Z</dcterms:created>
  <dcterms:modified xsi:type="dcterms:W3CDTF">2024-05-02T10:55:55Z</dcterms:modified>
</cp:coreProperties>
</file>